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johngraves/Dropbox/teaching/cea-workshop-vital/case-studies/"/>
    </mc:Choice>
  </mc:AlternateContent>
  <xr:revisionPtr revIDLastSave="0" documentId="13_ncr:1_{1B71C347-819C-5F4D-99B8-62E8216538B5}" xr6:coauthVersionLast="47" xr6:coauthVersionMax="47" xr10:uidLastSave="{00000000-0000-0000-0000-000000000000}"/>
  <bookViews>
    <workbookView xWindow="0" yWindow="760" windowWidth="34560" windowHeight="19860" xr2:uid="{1FB58C83-C645-0749-96FF-A06D657CEEFC}"/>
  </bookViews>
  <sheets>
    <sheet name="Sheet1" sheetId="1" r:id="rId1"/>
  </sheets>
  <definedNames>
    <definedName name="beta">Sheet1!$A$6</definedName>
    <definedName name="delta">Sheet1!$C$6</definedName>
    <definedName name="gamma">Sheet1!$B$6</definedName>
    <definedName name="lambda">Sheet1!$D$6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L33" i="1" l="1"/>
  <c r="E33" i="1" s="1"/>
  <c r="K33" i="1"/>
  <c r="F33" i="1" s="1"/>
  <c r="J33" i="1"/>
  <c r="I33" i="1"/>
  <c r="D33" i="1" l="1"/>
  <c r="L34" i="1" s="1"/>
  <c r="E34" i="1" s="1"/>
  <c r="C33" i="1"/>
  <c r="J34" i="1" s="1"/>
  <c r="B33" i="1"/>
  <c r="K34" i="1" l="1"/>
  <c r="F34" i="1" s="1"/>
  <c r="I34" i="1"/>
  <c r="C34" i="1" s="1"/>
  <c r="J35" i="1" s="1"/>
  <c r="B34" i="1"/>
  <c r="D34" i="1" l="1"/>
  <c r="K35" i="1" s="1"/>
  <c r="F35" i="1" s="1"/>
  <c r="I35" i="1"/>
  <c r="C35" i="1" s="1"/>
  <c r="J36" i="1" s="1"/>
  <c r="L35" i="1" l="1"/>
  <c r="E35" i="1" s="1"/>
  <c r="B35" i="1"/>
  <c r="D35" i="1" l="1"/>
  <c r="L36" i="1" s="1"/>
  <c r="E36" i="1" s="1"/>
  <c r="B36" i="1" l="1"/>
  <c r="K36" i="1"/>
  <c r="D36" i="1" s="1"/>
  <c r="I36" i="1"/>
  <c r="C36" i="1" s="1"/>
  <c r="J37" i="1" s="1"/>
  <c r="F36" i="1"/>
  <c r="I37" i="1"/>
  <c r="C37" i="1" s="1"/>
  <c r="J38" i="1" s="1"/>
  <c r="L37" i="1"/>
  <c r="E37" i="1" s="1"/>
  <c r="K37" i="1"/>
  <c r="B37" i="1" l="1"/>
  <c r="D37" i="1"/>
  <c r="K38" i="1" s="1"/>
  <c r="L38" i="1"/>
  <c r="E38" i="1" s="1"/>
  <c r="F37" i="1"/>
  <c r="F38" i="1" s="1"/>
  <c r="B38" i="1" l="1"/>
  <c r="I38" i="1"/>
  <c r="C38" i="1" s="1"/>
  <c r="J39" i="1" s="1"/>
  <c r="D38" i="1"/>
  <c r="B39" i="1" l="1"/>
  <c r="L39" i="1"/>
  <c r="E39" i="1" s="1"/>
  <c r="K39" i="1"/>
  <c r="F39" i="1" s="1"/>
  <c r="I39" i="1"/>
  <c r="C39" i="1" s="1"/>
  <c r="J40" i="1" s="1"/>
  <c r="D39" i="1" l="1"/>
  <c r="L40" i="1" s="1"/>
  <c r="E40" i="1" s="1"/>
  <c r="B40" i="1" l="1"/>
  <c r="K40" i="1"/>
  <c r="F40" i="1" s="1"/>
  <c r="I40" i="1"/>
  <c r="C40" i="1" s="1"/>
  <c r="J41" i="1" s="1"/>
  <c r="D40" i="1" l="1"/>
  <c r="K41" i="1" s="1"/>
  <c r="F41" i="1" s="1"/>
  <c r="L41" i="1" l="1"/>
  <c r="E41" i="1" s="1"/>
  <c r="B41" i="1"/>
  <c r="I41" i="1"/>
  <c r="C41" i="1" s="1"/>
  <c r="J42" i="1" s="1"/>
  <c r="D41" i="1"/>
  <c r="B42" i="1" l="1"/>
  <c r="K42" i="1"/>
  <c r="F42" i="1" s="1"/>
  <c r="I42" i="1"/>
  <c r="C42" i="1" s="1"/>
  <c r="J43" i="1" s="1"/>
  <c r="L42" i="1"/>
  <c r="E42" i="1" s="1"/>
  <c r="D42" i="1" l="1"/>
  <c r="I43" i="1" s="1"/>
  <c r="C43" i="1" s="1"/>
  <c r="J44" i="1" s="1"/>
  <c r="L43" i="1" l="1"/>
  <c r="E43" i="1" s="1"/>
  <c r="K43" i="1"/>
  <c r="F43" i="1" s="1"/>
  <c r="B43" i="1"/>
  <c r="D43" i="1" l="1"/>
  <c r="B44" i="1" s="1"/>
  <c r="I44" i="1"/>
  <c r="C44" i="1" s="1"/>
  <c r="J45" i="1" s="1"/>
  <c r="L44" i="1"/>
  <c r="E44" i="1" s="1"/>
  <c r="K44" i="1" l="1"/>
  <c r="D44" i="1" s="1"/>
  <c r="K45" i="1" s="1"/>
  <c r="F44" i="1" l="1"/>
  <c r="F45" i="1" s="1"/>
  <c r="B45" i="1"/>
  <c r="L45" i="1"/>
  <c r="E45" i="1" s="1"/>
  <c r="I45" i="1"/>
  <c r="C45" i="1" s="1"/>
  <c r="J46" i="1" s="1"/>
  <c r="D45" i="1" l="1"/>
  <c r="B46" i="1"/>
  <c r="K46" i="1"/>
  <c r="F46" i="1" s="1"/>
  <c r="L46" i="1"/>
  <c r="E46" i="1" s="1"/>
  <c r="I46" i="1"/>
  <c r="C46" i="1" s="1"/>
  <c r="J47" i="1" s="1"/>
  <c r="D46" i="1" l="1"/>
  <c r="L47" i="1" s="1"/>
  <c r="E47" i="1" s="1"/>
  <c r="B47" i="1"/>
  <c r="K47" i="1"/>
  <c r="F47" i="1" s="1"/>
  <c r="I47" i="1" l="1"/>
  <c r="C47" i="1" s="1"/>
  <c r="J48" i="1" s="1"/>
  <c r="D47" i="1"/>
  <c r="I48" i="1" l="1"/>
  <c r="C48" i="1" s="1"/>
  <c r="J49" i="1" s="1"/>
  <c r="K48" i="1"/>
  <c r="F48" i="1" s="1"/>
  <c r="L48" i="1"/>
  <c r="E48" i="1" s="1"/>
  <c r="B48" i="1"/>
  <c r="D48" i="1" l="1"/>
  <c r="L49" i="1" l="1"/>
  <c r="E49" i="1" s="1"/>
  <c r="I49" i="1"/>
  <c r="C49" i="1" s="1"/>
  <c r="J50" i="1" s="1"/>
  <c r="K49" i="1"/>
  <c r="F49" i="1" s="1"/>
  <c r="B49" i="1"/>
  <c r="D49" i="1" l="1"/>
  <c r="L50" i="1" s="1"/>
  <c r="E50" i="1" s="1"/>
  <c r="B50" i="1"/>
  <c r="I50" i="1" l="1"/>
  <c r="C50" i="1" s="1"/>
  <c r="J51" i="1" s="1"/>
  <c r="K50" i="1"/>
  <c r="F50" i="1" s="1"/>
  <c r="D50" i="1"/>
  <c r="L51" i="1" s="1"/>
  <c r="E51" i="1" s="1"/>
  <c r="B51" i="1"/>
  <c r="I51" i="1" l="1"/>
  <c r="C51" i="1" s="1"/>
  <c r="J52" i="1" s="1"/>
  <c r="K51" i="1"/>
  <c r="F51" i="1" s="1"/>
  <c r="D51" i="1" l="1"/>
  <c r="K52" i="1" s="1"/>
  <c r="F52" i="1" s="1"/>
  <c r="I52" i="1"/>
  <c r="C52" i="1" s="1"/>
  <c r="J53" i="1" s="1"/>
  <c r="L52" i="1"/>
  <c r="E52" i="1" s="1"/>
  <c r="B52" i="1"/>
  <c r="D52" i="1" l="1"/>
  <c r="K53" i="1" s="1"/>
  <c r="F53" i="1" s="1"/>
  <c r="B53" i="1" l="1"/>
  <c r="I53" i="1"/>
  <c r="C53" i="1" s="1"/>
  <c r="J54" i="1" s="1"/>
  <c r="L53" i="1"/>
  <c r="E53" i="1" s="1"/>
  <c r="D53" i="1" l="1"/>
  <c r="B54" i="1" l="1"/>
  <c r="K54" i="1"/>
  <c r="F54" i="1" s="1"/>
  <c r="L54" i="1"/>
  <c r="E54" i="1" s="1"/>
  <c r="I54" i="1"/>
  <c r="C54" i="1" s="1"/>
  <c r="J55" i="1" s="1"/>
  <c r="D54" i="1" l="1"/>
  <c r="B55" i="1" s="1"/>
  <c r="I55" i="1" l="1"/>
  <c r="C55" i="1" s="1"/>
  <c r="J56" i="1" s="1"/>
  <c r="L55" i="1"/>
  <c r="E55" i="1" s="1"/>
  <c r="K55" i="1"/>
  <c r="F55" i="1" s="1"/>
  <c r="D55" i="1" l="1"/>
  <c r="K56" i="1"/>
  <c r="F56" i="1" s="1"/>
  <c r="I56" i="1"/>
  <c r="C56" i="1" s="1"/>
  <c r="J57" i="1" s="1"/>
  <c r="L56" i="1"/>
  <c r="E56" i="1" s="1"/>
  <c r="B56" i="1"/>
  <c r="D56" i="1" l="1"/>
  <c r="B57" i="1"/>
  <c r="K57" i="1"/>
  <c r="F57" i="1" s="1"/>
  <c r="I57" i="1"/>
  <c r="C57" i="1" s="1"/>
  <c r="J58" i="1" s="1"/>
  <c r="L57" i="1"/>
  <c r="E57" i="1" s="1"/>
  <c r="D57" i="1" l="1"/>
  <c r="L58" i="1" l="1"/>
  <c r="E58" i="1" s="1"/>
  <c r="I58" i="1"/>
  <c r="C58" i="1" s="1"/>
  <c r="J59" i="1" s="1"/>
  <c r="K58" i="1"/>
  <c r="B58" i="1"/>
  <c r="F58" i="1" l="1"/>
  <c r="D58" i="1"/>
  <c r="L59" i="1" l="1"/>
  <c r="E59" i="1" s="1"/>
  <c r="B59" i="1"/>
  <c r="I59" i="1"/>
  <c r="C59" i="1" s="1"/>
  <c r="J60" i="1" s="1"/>
  <c r="K59" i="1"/>
  <c r="F59" i="1" l="1"/>
  <c r="D59" i="1"/>
  <c r="B60" i="1" l="1"/>
  <c r="L60" i="1"/>
  <c r="E60" i="1" s="1"/>
  <c r="K60" i="1"/>
  <c r="F60" i="1" s="1"/>
  <c r="I60" i="1"/>
  <c r="C60" i="1" s="1"/>
  <c r="J61" i="1" s="1"/>
  <c r="D60" i="1" l="1"/>
  <c r="B61" i="1"/>
  <c r="K61" i="1" l="1"/>
  <c r="F61" i="1" s="1"/>
  <c r="I61" i="1"/>
  <c r="C61" i="1" s="1"/>
  <c r="J62" i="1" s="1"/>
  <c r="L61" i="1"/>
  <c r="E61" i="1" s="1"/>
  <c r="D61" i="1" l="1"/>
  <c r="L62" i="1"/>
  <c r="E62" i="1" s="1"/>
  <c r="I62" i="1"/>
  <c r="C62" i="1" s="1"/>
  <c r="J63" i="1" s="1"/>
  <c r="K62" i="1" l="1"/>
  <c r="F62" i="1" s="1"/>
  <c r="B62" i="1"/>
  <c r="D62" i="1" l="1"/>
  <c r="B63" i="1" l="1"/>
  <c r="K63" i="1"/>
  <c r="F63" i="1" s="1"/>
  <c r="I63" i="1"/>
  <c r="C63" i="1" s="1"/>
  <c r="J64" i="1" s="1"/>
  <c r="L63" i="1"/>
  <c r="E63" i="1" s="1"/>
  <c r="D63" i="1"/>
  <c r="L64" i="1" l="1"/>
  <c r="E64" i="1" s="1"/>
  <c r="K64" i="1"/>
  <c r="I64" i="1"/>
  <c r="C64" i="1" s="1"/>
  <c r="J65" i="1" s="1"/>
  <c r="B64" i="1"/>
  <c r="F64" i="1" l="1"/>
  <c r="D64" i="1"/>
  <c r="I65" i="1" l="1"/>
  <c r="C65" i="1" s="1"/>
  <c r="J66" i="1" s="1"/>
  <c r="L65" i="1"/>
  <c r="E65" i="1" s="1"/>
  <c r="K65" i="1"/>
  <c r="B65" i="1"/>
  <c r="F65" i="1" l="1"/>
  <c r="D65" i="1"/>
  <c r="B66" i="1" l="1"/>
  <c r="K66" i="1"/>
  <c r="L66" i="1"/>
  <c r="E66" i="1" s="1"/>
  <c r="I66" i="1"/>
  <c r="C66" i="1" s="1"/>
  <c r="J67" i="1" s="1"/>
  <c r="D66" i="1"/>
  <c r="F66" i="1"/>
  <c r="L67" i="1" l="1"/>
  <c r="E67" i="1" s="1"/>
  <c r="I67" i="1"/>
  <c r="C67" i="1" s="1"/>
  <c r="J68" i="1" s="1"/>
  <c r="K67" i="1"/>
  <c r="B67" i="1"/>
  <c r="F67" i="1" l="1"/>
  <c r="D67" i="1"/>
  <c r="L68" i="1" l="1"/>
  <c r="E68" i="1" s="1"/>
  <c r="I68" i="1"/>
  <c r="C68" i="1" s="1"/>
  <c r="J69" i="1" s="1"/>
  <c r="K68" i="1"/>
  <c r="B68" i="1"/>
  <c r="F68" i="1" l="1"/>
  <c r="D68" i="1"/>
  <c r="K69" i="1" l="1"/>
  <c r="F69" i="1" s="1"/>
  <c r="L69" i="1"/>
  <c r="E69" i="1" s="1"/>
  <c r="I69" i="1"/>
  <c r="C69" i="1" s="1"/>
  <c r="J70" i="1" s="1"/>
  <c r="D69" i="1"/>
  <c r="B69" i="1"/>
  <c r="B70" i="1" l="1"/>
  <c r="L70" i="1"/>
  <c r="E70" i="1" s="1"/>
  <c r="K70" i="1"/>
  <c r="I70" i="1"/>
  <c r="C70" i="1" s="1"/>
  <c r="J71" i="1" s="1"/>
  <c r="F70" i="1" l="1"/>
  <c r="D70" i="1"/>
  <c r="B71" i="1" l="1"/>
  <c r="I71" i="1"/>
  <c r="C71" i="1" s="1"/>
  <c r="J72" i="1" s="1"/>
  <c r="K71" i="1"/>
  <c r="F71" i="1" s="1"/>
  <c r="L71" i="1"/>
  <c r="E71" i="1" s="1"/>
  <c r="D71" i="1" l="1"/>
  <c r="K72" i="1" l="1"/>
  <c r="I72" i="1"/>
  <c r="C72" i="1" s="1"/>
  <c r="J73" i="1" s="1"/>
  <c r="L72" i="1"/>
  <c r="E72" i="1" s="1"/>
  <c r="B72" i="1"/>
  <c r="F72" i="1" l="1"/>
  <c r="D72" i="1"/>
  <c r="L73" i="1" l="1"/>
  <c r="E73" i="1" s="1"/>
  <c r="I73" i="1"/>
  <c r="C73" i="1" s="1"/>
  <c r="J74" i="1" s="1"/>
  <c r="K73" i="1"/>
  <c r="B73" i="1"/>
  <c r="F73" i="1" l="1"/>
  <c r="D73" i="1"/>
  <c r="K74" i="1" l="1"/>
  <c r="F74" i="1" s="1"/>
  <c r="L74" i="1"/>
  <c r="E74" i="1" s="1"/>
  <c r="I74" i="1"/>
  <c r="C74" i="1" s="1"/>
  <c r="J75" i="1" s="1"/>
  <c r="D74" i="1"/>
  <c r="B74" i="1"/>
  <c r="B75" i="1" s="1"/>
  <c r="L75" i="1" l="1"/>
  <c r="E75" i="1" s="1"/>
  <c r="K75" i="1"/>
  <c r="I75" i="1"/>
  <c r="C75" i="1" s="1"/>
  <c r="J76" i="1" s="1"/>
  <c r="D75" i="1"/>
  <c r="F75" i="1"/>
  <c r="B76" i="1" l="1"/>
  <c r="L76" i="1"/>
  <c r="E76" i="1" s="1"/>
  <c r="K76" i="1"/>
  <c r="I76" i="1"/>
  <c r="C76" i="1" s="1"/>
  <c r="J77" i="1" s="1"/>
  <c r="F76" i="1" l="1"/>
  <c r="D76" i="1"/>
  <c r="B77" i="1"/>
  <c r="K77" i="1" l="1"/>
  <c r="I77" i="1"/>
  <c r="C77" i="1" s="1"/>
  <c r="J78" i="1" s="1"/>
  <c r="L77" i="1"/>
  <c r="E77" i="1" s="1"/>
  <c r="F77" i="1" l="1"/>
  <c r="D77" i="1"/>
  <c r="L78" i="1" l="1"/>
  <c r="E78" i="1" s="1"/>
  <c r="I78" i="1"/>
  <c r="C78" i="1" s="1"/>
  <c r="J79" i="1" s="1"/>
  <c r="K78" i="1"/>
  <c r="F78" i="1" s="1"/>
  <c r="B78" i="1"/>
  <c r="D78" i="1"/>
  <c r="I79" i="1" l="1"/>
  <c r="C79" i="1" s="1"/>
  <c r="J80" i="1" s="1"/>
  <c r="L79" i="1"/>
  <c r="E79" i="1" s="1"/>
  <c r="K79" i="1"/>
  <c r="D79" i="1"/>
  <c r="B79" i="1"/>
  <c r="B80" i="1" s="1"/>
  <c r="F79" i="1"/>
  <c r="I80" i="1" l="1"/>
  <c r="C80" i="1" s="1"/>
  <c r="J81" i="1" s="1"/>
  <c r="K80" i="1"/>
  <c r="L80" i="1"/>
  <c r="E80" i="1" s="1"/>
  <c r="F80" i="1" l="1"/>
  <c r="D80" i="1"/>
  <c r="L81" i="1" l="1"/>
  <c r="E81" i="1" s="1"/>
  <c r="I81" i="1"/>
  <c r="C81" i="1" s="1"/>
  <c r="J82" i="1" s="1"/>
  <c r="K81" i="1"/>
  <c r="B81" i="1"/>
  <c r="F81" i="1" l="1"/>
  <c r="D81" i="1"/>
  <c r="K82" i="1" l="1"/>
  <c r="L82" i="1"/>
  <c r="E82" i="1" s="1"/>
  <c r="I82" i="1"/>
  <c r="C82" i="1" s="1"/>
  <c r="J83" i="1" s="1"/>
  <c r="B82" i="1"/>
  <c r="F82" i="1" l="1"/>
  <c r="D82" i="1"/>
  <c r="K83" i="1" l="1"/>
  <c r="F83" i="1" s="1"/>
  <c r="L83" i="1"/>
  <c r="E83" i="1" s="1"/>
  <c r="I83" i="1"/>
  <c r="C83" i="1" s="1"/>
  <c r="J84" i="1" s="1"/>
  <c r="D83" i="1"/>
  <c r="B83" i="1"/>
  <c r="B84" i="1" s="1"/>
  <c r="K84" i="1" l="1"/>
  <c r="F84" i="1" s="1"/>
  <c r="L84" i="1"/>
  <c r="E84" i="1" s="1"/>
  <c r="I84" i="1"/>
  <c r="C84" i="1" s="1"/>
  <c r="J85" i="1" s="1"/>
  <c r="D84" i="1"/>
  <c r="L85" i="1" l="1"/>
  <c r="E85" i="1" s="1"/>
  <c r="K85" i="1"/>
  <c r="I85" i="1"/>
  <c r="C85" i="1" s="1"/>
  <c r="J86" i="1" s="1"/>
  <c r="D85" i="1"/>
  <c r="F85" i="1"/>
  <c r="B85" i="1"/>
  <c r="B86" i="1" s="1"/>
  <c r="I86" i="1" l="1"/>
  <c r="C86" i="1" s="1"/>
  <c r="J87" i="1" s="1"/>
  <c r="L86" i="1"/>
  <c r="E86" i="1" s="1"/>
  <c r="K86" i="1"/>
  <c r="F86" i="1" s="1"/>
  <c r="D86" i="1"/>
  <c r="K87" i="1" l="1"/>
  <c r="L87" i="1"/>
  <c r="E87" i="1" s="1"/>
  <c r="I87" i="1"/>
  <c r="C87" i="1" s="1"/>
  <c r="J88" i="1" s="1"/>
  <c r="B87" i="1"/>
  <c r="F87" i="1" l="1"/>
  <c r="D87" i="1"/>
  <c r="I88" i="1" l="1"/>
  <c r="C88" i="1" s="1"/>
  <c r="J89" i="1" s="1"/>
  <c r="K88" i="1"/>
  <c r="L88" i="1"/>
  <c r="E88" i="1" s="1"/>
  <c r="B88" i="1"/>
  <c r="F88" i="1" l="1"/>
  <c r="D88" i="1"/>
  <c r="I89" i="1" l="1"/>
  <c r="C89" i="1" s="1"/>
  <c r="J90" i="1" s="1"/>
  <c r="K89" i="1"/>
  <c r="L89" i="1"/>
  <c r="E89" i="1" s="1"/>
  <c r="B89" i="1"/>
  <c r="F89" i="1" l="1"/>
  <c r="D89" i="1"/>
  <c r="L90" i="1" l="1"/>
  <c r="E90" i="1" s="1"/>
  <c r="K90" i="1"/>
  <c r="F90" i="1" s="1"/>
  <c r="I90" i="1"/>
  <c r="C90" i="1" s="1"/>
  <c r="J91" i="1" s="1"/>
  <c r="D90" i="1"/>
  <c r="B90" i="1"/>
  <c r="B91" i="1" s="1"/>
  <c r="K91" i="1" l="1"/>
  <c r="I91" i="1"/>
  <c r="C91" i="1" s="1"/>
  <c r="J92" i="1" s="1"/>
  <c r="L91" i="1"/>
  <c r="E91" i="1" s="1"/>
  <c r="F91" i="1" l="1"/>
  <c r="D91" i="1"/>
  <c r="L92" i="1" l="1"/>
  <c r="E92" i="1" s="1"/>
  <c r="K92" i="1"/>
  <c r="F92" i="1" s="1"/>
  <c r="I92" i="1"/>
  <c r="C92" i="1" s="1"/>
  <c r="J93" i="1" s="1"/>
  <c r="B92" i="1"/>
  <c r="D92" i="1"/>
  <c r="I93" i="1" l="1"/>
  <c r="C93" i="1" s="1"/>
  <c r="J94" i="1" s="1"/>
  <c r="K93" i="1"/>
  <c r="L93" i="1"/>
  <c r="E93" i="1" s="1"/>
  <c r="B93" i="1"/>
  <c r="F93" i="1" l="1"/>
  <c r="D93" i="1"/>
  <c r="I94" i="1" l="1"/>
  <c r="C94" i="1" s="1"/>
  <c r="J95" i="1" s="1"/>
  <c r="L94" i="1"/>
  <c r="E94" i="1" s="1"/>
  <c r="B94" i="1"/>
  <c r="K94" i="1"/>
  <c r="F94" i="1" l="1"/>
  <c r="D94" i="1"/>
  <c r="K95" i="1" l="1"/>
  <c r="I95" i="1"/>
  <c r="C95" i="1" s="1"/>
  <c r="J96" i="1" s="1"/>
  <c r="L95" i="1"/>
  <c r="E95" i="1" s="1"/>
  <c r="B95" i="1"/>
  <c r="F95" i="1" l="1"/>
  <c r="D95" i="1"/>
  <c r="K96" i="1" l="1"/>
  <c r="I96" i="1"/>
  <c r="C96" i="1" s="1"/>
  <c r="J97" i="1" s="1"/>
  <c r="L96" i="1"/>
  <c r="E96" i="1" s="1"/>
  <c r="B96" i="1"/>
  <c r="F96" i="1" l="1"/>
  <c r="D96" i="1"/>
  <c r="I97" i="1" l="1"/>
  <c r="C97" i="1" s="1"/>
  <c r="J98" i="1" s="1"/>
  <c r="L97" i="1"/>
  <c r="E97" i="1" s="1"/>
  <c r="K97" i="1"/>
  <c r="B97" i="1"/>
  <c r="F97" i="1" l="1"/>
  <c r="D97" i="1"/>
  <c r="K98" i="1" l="1"/>
  <c r="F98" i="1" s="1"/>
  <c r="L98" i="1"/>
  <c r="E98" i="1" s="1"/>
  <c r="I98" i="1"/>
  <c r="C98" i="1" s="1"/>
  <c r="J99" i="1" s="1"/>
  <c r="D98" i="1"/>
  <c r="B98" i="1"/>
  <c r="B99" i="1" s="1"/>
  <c r="L99" i="1" l="1"/>
  <c r="E99" i="1" s="1"/>
  <c r="I99" i="1"/>
  <c r="C99" i="1" s="1"/>
  <c r="J100" i="1" s="1"/>
  <c r="K99" i="1"/>
  <c r="F99" i="1" l="1"/>
  <c r="D99" i="1"/>
  <c r="K100" i="1" l="1"/>
  <c r="I100" i="1"/>
  <c r="C100" i="1" s="1"/>
  <c r="J101" i="1" s="1"/>
  <c r="L100" i="1"/>
  <c r="E100" i="1" s="1"/>
  <c r="B100" i="1"/>
  <c r="F100" i="1" l="1"/>
  <c r="D100" i="1"/>
  <c r="B101" i="1" l="1"/>
  <c r="K101" i="1"/>
  <c r="F101" i="1" s="1"/>
  <c r="L101" i="1"/>
  <c r="E101" i="1" s="1"/>
  <c r="D101" i="1"/>
  <c r="I101" i="1"/>
  <c r="C101" i="1" s="1"/>
  <c r="J102" i="1" s="1"/>
  <c r="L102" i="1" l="1"/>
  <c r="E102" i="1" s="1"/>
  <c r="I102" i="1"/>
  <c r="C102" i="1" s="1"/>
  <c r="J103" i="1" s="1"/>
  <c r="K102" i="1"/>
  <c r="F102" i="1" s="1"/>
  <c r="D102" i="1"/>
  <c r="B102" i="1"/>
  <c r="B103" i="1" s="1"/>
  <c r="K103" i="1" l="1"/>
  <c r="F103" i="1" s="1"/>
  <c r="L103" i="1"/>
  <c r="E103" i="1" s="1"/>
  <c r="I103" i="1"/>
  <c r="C103" i="1" s="1"/>
  <c r="J104" i="1" s="1"/>
  <c r="D103" i="1"/>
  <c r="I104" i="1" l="1"/>
  <c r="C104" i="1" s="1"/>
  <c r="J105" i="1" s="1"/>
  <c r="K104" i="1"/>
  <c r="F104" i="1" s="1"/>
  <c r="L104" i="1"/>
  <c r="E104" i="1" s="1"/>
  <c r="D104" i="1"/>
  <c r="B104" i="1"/>
  <c r="B105" i="1" s="1"/>
  <c r="K105" i="1" l="1"/>
  <c r="F105" i="1" s="1"/>
  <c r="L105" i="1"/>
  <c r="E105" i="1" s="1"/>
  <c r="I105" i="1"/>
  <c r="C105" i="1" s="1"/>
  <c r="J106" i="1" s="1"/>
  <c r="D105" i="1"/>
  <c r="K106" i="1" l="1"/>
  <c r="F106" i="1" s="1"/>
  <c r="L106" i="1"/>
  <c r="E106" i="1" s="1"/>
  <c r="I106" i="1"/>
  <c r="C106" i="1" s="1"/>
  <c r="J107" i="1" s="1"/>
  <c r="D106" i="1"/>
  <c r="B106" i="1"/>
  <c r="B107" i="1" s="1"/>
  <c r="L107" i="1" l="1"/>
  <c r="E107" i="1" s="1"/>
  <c r="K107" i="1"/>
  <c r="F107" i="1" s="1"/>
  <c r="I107" i="1"/>
  <c r="C107" i="1" s="1"/>
  <c r="J108" i="1" s="1"/>
  <c r="D107" i="1"/>
  <c r="L108" i="1" l="1"/>
  <c r="E108" i="1" s="1"/>
  <c r="K108" i="1"/>
  <c r="F108" i="1" s="1"/>
  <c r="I108" i="1"/>
  <c r="C108" i="1" s="1"/>
  <c r="J109" i="1" s="1"/>
  <c r="D108" i="1"/>
  <c r="B108" i="1"/>
  <c r="B109" i="1" s="1"/>
  <c r="K109" i="1" l="1"/>
  <c r="I109" i="1"/>
  <c r="C109" i="1" s="1"/>
  <c r="J110" i="1" s="1"/>
  <c r="L109" i="1"/>
  <c r="E109" i="1" s="1"/>
  <c r="F109" i="1" l="1"/>
  <c r="D109" i="1"/>
  <c r="L110" i="1" l="1"/>
  <c r="E110" i="1" s="1"/>
  <c r="K110" i="1"/>
  <c r="F110" i="1" s="1"/>
  <c r="I110" i="1"/>
  <c r="C110" i="1" s="1"/>
  <c r="J111" i="1" s="1"/>
  <c r="B110" i="1"/>
  <c r="D110" i="1"/>
  <c r="B111" i="1" l="1"/>
  <c r="I111" i="1"/>
  <c r="C111" i="1" s="1"/>
  <c r="J112" i="1" s="1"/>
  <c r="L111" i="1"/>
  <c r="E111" i="1" s="1"/>
  <c r="K111" i="1"/>
  <c r="F111" i="1" s="1"/>
  <c r="D111" i="1"/>
  <c r="D112" i="1" s="1"/>
  <c r="L112" i="1"/>
  <c r="E112" i="1" s="1"/>
  <c r="K112" i="1"/>
  <c r="F112" i="1" s="1"/>
  <c r="I112" i="1"/>
  <c r="C112" i="1" s="1"/>
  <c r="J113" i="1" s="1"/>
  <c r="B112" i="1" l="1"/>
  <c r="K113" i="1"/>
  <c r="F113" i="1" s="1"/>
  <c r="L113" i="1"/>
  <c r="E113" i="1" s="1"/>
  <c r="I113" i="1"/>
  <c r="C113" i="1" s="1"/>
  <c r="J114" i="1" s="1"/>
  <c r="D113" i="1"/>
  <c r="B113" i="1"/>
  <c r="I114" i="1" l="1"/>
  <c r="C114" i="1" s="1"/>
  <c r="J115" i="1" s="1"/>
  <c r="K114" i="1"/>
  <c r="F114" i="1" s="1"/>
  <c r="L114" i="1"/>
  <c r="E114" i="1" s="1"/>
  <c r="B114" i="1"/>
  <c r="D114" i="1" l="1"/>
  <c r="K115" i="1" l="1"/>
  <c r="F115" i="1" s="1"/>
  <c r="L115" i="1"/>
  <c r="E115" i="1" s="1"/>
  <c r="B115" i="1"/>
  <c r="I115" i="1"/>
  <c r="C115" i="1" s="1"/>
  <c r="J116" i="1" s="1"/>
  <c r="D115" i="1" l="1"/>
  <c r="L116" i="1" l="1"/>
  <c r="E116" i="1" s="1"/>
  <c r="K116" i="1"/>
  <c r="F116" i="1" s="1"/>
  <c r="I116" i="1"/>
  <c r="C116" i="1" s="1"/>
  <c r="J117" i="1" s="1"/>
  <c r="D116" i="1"/>
  <c r="B116" i="1"/>
  <c r="B117" i="1" s="1"/>
  <c r="I117" i="1" l="1"/>
  <c r="C117" i="1" s="1"/>
  <c r="J118" i="1" s="1"/>
  <c r="L117" i="1"/>
  <c r="E117" i="1" s="1"/>
  <c r="K117" i="1"/>
  <c r="F117" i="1" s="1"/>
  <c r="D117" i="1" l="1"/>
  <c r="K118" i="1"/>
  <c r="I118" i="1"/>
  <c r="C118" i="1" s="1"/>
  <c r="J119" i="1" s="1"/>
  <c r="L118" i="1"/>
  <c r="E118" i="1" s="1"/>
  <c r="B118" i="1"/>
  <c r="F118" i="1" l="1"/>
  <c r="D118" i="1"/>
  <c r="L119" i="1" l="1"/>
  <c r="E119" i="1" s="1"/>
  <c r="I119" i="1"/>
  <c r="C119" i="1" s="1"/>
  <c r="J120" i="1" s="1"/>
  <c r="B119" i="1"/>
  <c r="K119" i="1"/>
  <c r="F119" i="1" l="1"/>
  <c r="D119" i="1"/>
  <c r="B120" i="1" l="1"/>
  <c r="K120" i="1"/>
  <c r="F120" i="1" s="1"/>
  <c r="L120" i="1"/>
  <c r="E120" i="1" s="1"/>
  <c r="I120" i="1"/>
  <c r="C120" i="1" s="1"/>
  <c r="J121" i="1" s="1"/>
  <c r="D120" i="1" l="1"/>
  <c r="B121" i="1" s="1"/>
  <c r="I121" i="1" l="1"/>
  <c r="C121" i="1" s="1"/>
  <c r="J122" i="1" s="1"/>
  <c r="L121" i="1"/>
  <c r="E121" i="1" s="1"/>
  <c r="K121" i="1"/>
  <c r="F121" i="1" s="1"/>
  <c r="D121" i="1" l="1"/>
  <c r="B122" i="1"/>
  <c r="L122" i="1"/>
  <c r="E122" i="1" s="1"/>
  <c r="K122" i="1"/>
  <c r="F122" i="1" s="1"/>
  <c r="I122" i="1"/>
  <c r="C122" i="1" s="1"/>
  <c r="J123" i="1" s="1"/>
  <c r="D122" i="1"/>
  <c r="L123" i="1" l="1"/>
  <c r="E123" i="1" s="1"/>
  <c r="K123" i="1"/>
  <c r="F123" i="1" s="1"/>
  <c r="I123" i="1"/>
  <c r="C123" i="1" s="1"/>
  <c r="J124" i="1" s="1"/>
  <c r="D123" i="1"/>
  <c r="B123" i="1"/>
  <c r="B124" i="1" s="1"/>
  <c r="I124" i="1" l="1"/>
  <c r="C124" i="1" s="1"/>
  <c r="J125" i="1" s="1"/>
  <c r="K124" i="1"/>
  <c r="L124" i="1"/>
  <c r="E124" i="1" s="1"/>
  <c r="F124" i="1" l="1"/>
  <c r="D124" i="1"/>
  <c r="K125" i="1" l="1"/>
  <c r="I125" i="1"/>
  <c r="C125" i="1" s="1"/>
  <c r="J126" i="1" s="1"/>
  <c r="B125" i="1"/>
  <c r="L125" i="1"/>
  <c r="E125" i="1" s="1"/>
  <c r="F125" i="1" l="1"/>
  <c r="D125" i="1"/>
  <c r="K126" i="1" l="1"/>
  <c r="L126" i="1"/>
  <c r="E126" i="1" s="1"/>
  <c r="I126" i="1"/>
  <c r="C126" i="1" s="1"/>
  <c r="J127" i="1" s="1"/>
  <c r="B126" i="1"/>
  <c r="F126" i="1" l="1"/>
  <c r="D126" i="1"/>
  <c r="I127" i="1" l="1"/>
  <c r="C127" i="1" s="1"/>
  <c r="J128" i="1" s="1"/>
  <c r="K127" i="1"/>
  <c r="L127" i="1"/>
  <c r="E127" i="1" s="1"/>
  <c r="B127" i="1"/>
  <c r="F127" i="1" l="1"/>
  <c r="D127" i="1"/>
  <c r="L128" i="1" l="1"/>
  <c r="E128" i="1" s="1"/>
  <c r="I128" i="1"/>
  <c r="C128" i="1" s="1"/>
  <c r="J129" i="1" s="1"/>
  <c r="B128" i="1"/>
  <c r="K128" i="1"/>
  <c r="F128" i="1" s="1"/>
  <c r="D128" i="1" l="1"/>
  <c r="K129" i="1"/>
  <c r="F129" i="1" s="1"/>
  <c r="L129" i="1"/>
  <c r="E129" i="1" s="1"/>
  <c r="I129" i="1"/>
  <c r="C129" i="1" s="1"/>
  <c r="J130" i="1" s="1"/>
  <c r="B129" i="1"/>
  <c r="D129" i="1" l="1"/>
  <c r="B130" i="1" s="1"/>
  <c r="I130" i="1"/>
  <c r="C130" i="1" s="1"/>
  <c r="J131" i="1" s="1"/>
  <c r="K130" i="1"/>
  <c r="L130" i="1"/>
  <c r="E130" i="1" s="1"/>
  <c r="F130" i="1" l="1"/>
  <c r="D130" i="1"/>
  <c r="B131" i="1" l="1"/>
  <c r="I131" i="1"/>
  <c r="C131" i="1" s="1"/>
  <c r="J132" i="1" s="1"/>
  <c r="L131" i="1"/>
  <c r="E131" i="1" s="1"/>
  <c r="K131" i="1"/>
  <c r="F131" i="1" s="1"/>
  <c r="D131" i="1" l="1"/>
  <c r="B132" i="1"/>
  <c r="I132" i="1"/>
  <c r="C132" i="1" s="1"/>
  <c r="J133" i="1" s="1"/>
  <c r="K132" i="1"/>
  <c r="F132" i="1" s="1"/>
  <c r="L132" i="1"/>
  <c r="E132" i="1" s="1"/>
  <c r="D132" i="1" l="1"/>
  <c r="B133" i="1"/>
  <c r="K133" i="1" l="1"/>
  <c r="F133" i="1" s="1"/>
  <c r="I133" i="1"/>
  <c r="C133" i="1" s="1"/>
  <c r="J134" i="1" s="1"/>
  <c r="L133" i="1"/>
  <c r="E133" i="1" s="1"/>
  <c r="D133" i="1" l="1"/>
  <c r="K134" i="1"/>
  <c r="F134" i="1" s="1"/>
  <c r="I134" i="1"/>
  <c r="C134" i="1" s="1"/>
  <c r="J135" i="1" s="1"/>
  <c r="L134" i="1"/>
  <c r="E134" i="1" s="1"/>
  <c r="B134" i="1"/>
  <c r="D134" i="1" l="1"/>
  <c r="L135" i="1" l="1"/>
  <c r="E135" i="1" s="1"/>
  <c r="I135" i="1"/>
  <c r="C135" i="1" s="1"/>
  <c r="J136" i="1" s="1"/>
  <c r="K135" i="1"/>
  <c r="F135" i="1" s="1"/>
  <c r="B135" i="1"/>
  <c r="D135" i="1" l="1"/>
  <c r="K136" i="1" l="1"/>
  <c r="F136" i="1" s="1"/>
  <c r="I136" i="1"/>
  <c r="C136" i="1" s="1"/>
  <c r="J137" i="1" s="1"/>
  <c r="L136" i="1"/>
  <c r="E136" i="1" s="1"/>
  <c r="D136" i="1"/>
  <c r="B136" i="1"/>
  <c r="B137" i="1" l="1"/>
  <c r="K137" i="1"/>
  <c r="F137" i="1" s="1"/>
  <c r="L137" i="1"/>
  <c r="E137" i="1" s="1"/>
  <c r="I137" i="1"/>
  <c r="C137" i="1" s="1"/>
  <c r="J138" i="1" s="1"/>
  <c r="D137" i="1" l="1"/>
  <c r="K138" i="1" l="1"/>
  <c r="B138" i="1"/>
  <c r="I138" i="1"/>
  <c r="C138" i="1" s="1"/>
  <c r="J139" i="1" s="1"/>
  <c r="L138" i="1"/>
  <c r="E138" i="1" s="1"/>
  <c r="F138" i="1" l="1"/>
  <c r="D138" i="1"/>
  <c r="K139" i="1" l="1"/>
  <c r="F139" i="1" s="1"/>
  <c r="I139" i="1"/>
  <c r="C139" i="1" s="1"/>
  <c r="J140" i="1" s="1"/>
  <c r="L139" i="1"/>
  <c r="E139" i="1" s="1"/>
  <c r="D139" i="1"/>
  <c r="B139" i="1"/>
  <c r="B140" i="1" l="1"/>
  <c r="L140" i="1"/>
  <c r="E140" i="1" s="1"/>
  <c r="K140" i="1"/>
  <c r="F140" i="1" s="1"/>
  <c r="I140" i="1"/>
  <c r="C140" i="1" s="1"/>
  <c r="J141" i="1" s="1"/>
  <c r="D140" i="1"/>
  <c r="K141" i="1" l="1"/>
  <c r="F141" i="1" s="1"/>
  <c r="L141" i="1"/>
  <c r="D141" i="1" s="1"/>
  <c r="I141" i="1"/>
  <c r="C141" i="1" s="1"/>
  <c r="J142" i="1" s="1"/>
  <c r="E141" i="1"/>
  <c r="B141" i="1"/>
  <c r="L142" i="1" l="1"/>
  <c r="E142" i="1" s="1"/>
  <c r="I142" i="1"/>
  <c r="C142" i="1" s="1"/>
  <c r="J143" i="1" s="1"/>
  <c r="K142" i="1"/>
  <c r="F142" i="1" s="1"/>
  <c r="B142" i="1"/>
  <c r="D142" i="1" l="1"/>
  <c r="L143" i="1" l="1"/>
  <c r="E143" i="1" s="1"/>
  <c r="K143" i="1"/>
  <c r="F143" i="1" s="1"/>
  <c r="I143" i="1"/>
  <c r="C143" i="1" s="1"/>
  <c r="J144" i="1" s="1"/>
  <c r="D143" i="1"/>
  <c r="B143" i="1"/>
  <c r="B144" i="1" l="1"/>
  <c r="L144" i="1"/>
  <c r="E144" i="1" s="1"/>
  <c r="I144" i="1"/>
  <c r="C144" i="1" s="1"/>
  <c r="J145" i="1" s="1"/>
  <c r="K144" i="1"/>
  <c r="F144" i="1" s="1"/>
  <c r="D144" i="1" l="1"/>
  <c r="K145" i="1" s="1"/>
  <c r="I145" i="1"/>
  <c r="C145" i="1" s="1"/>
  <c r="J146" i="1" s="1"/>
  <c r="L145" i="1"/>
  <c r="E145" i="1" s="1"/>
  <c r="B145" i="1"/>
  <c r="F145" i="1" l="1"/>
  <c r="D145" i="1"/>
  <c r="L146" i="1" l="1"/>
  <c r="E146" i="1" s="1"/>
  <c r="I146" i="1"/>
  <c r="C146" i="1" s="1"/>
  <c r="J147" i="1" s="1"/>
  <c r="B146" i="1"/>
  <c r="K146" i="1"/>
  <c r="F146" i="1" s="1"/>
  <c r="D146" i="1" l="1"/>
  <c r="B147" i="1"/>
  <c r="L147" i="1" l="1"/>
  <c r="E147" i="1" s="1"/>
  <c r="K147" i="1"/>
  <c r="F147" i="1" s="1"/>
  <c r="I147" i="1"/>
  <c r="C147" i="1" s="1"/>
  <c r="J148" i="1" s="1"/>
  <c r="D147" i="1"/>
  <c r="K148" i="1" l="1"/>
  <c r="F148" i="1" s="1"/>
  <c r="L148" i="1"/>
  <c r="I148" i="1"/>
  <c r="C148" i="1" s="1"/>
  <c r="J149" i="1" s="1"/>
  <c r="D148" i="1"/>
  <c r="E148" i="1"/>
  <c r="B148" i="1"/>
  <c r="L149" i="1" l="1"/>
  <c r="E149" i="1" s="1"/>
  <c r="I149" i="1"/>
  <c r="C149" i="1" s="1"/>
  <c r="J150" i="1" s="1"/>
  <c r="K149" i="1"/>
  <c r="F149" i="1" s="1"/>
  <c r="B149" i="1"/>
  <c r="D149" i="1" l="1"/>
  <c r="L150" i="1" l="1"/>
  <c r="E150" i="1" s="1"/>
  <c r="I150" i="1"/>
  <c r="C150" i="1" s="1"/>
  <c r="J151" i="1" s="1"/>
  <c r="K150" i="1"/>
  <c r="F150" i="1" s="1"/>
  <c r="B150" i="1"/>
  <c r="D150" i="1" l="1"/>
  <c r="K151" i="1" l="1"/>
  <c r="F151" i="1" s="1"/>
  <c r="L151" i="1"/>
  <c r="E151" i="1" s="1"/>
  <c r="I151" i="1"/>
  <c r="C151" i="1" s="1"/>
  <c r="D151" i="1"/>
  <c r="B151" i="1"/>
  <c r="B152" i="1" l="1"/>
  <c r="K152" i="1"/>
  <c r="I152" i="1"/>
  <c r="C152" i="1" s="1"/>
  <c r="L152" i="1"/>
  <c r="E152" i="1" s="1"/>
  <c r="J152" i="1"/>
  <c r="D152" i="1" s="1"/>
  <c r="F152" i="1"/>
  <c r="L153" i="1" l="1"/>
  <c r="E153" i="1" s="1"/>
  <c r="I153" i="1"/>
  <c r="K153" i="1"/>
  <c r="F153" i="1" s="1"/>
  <c r="B153" i="1"/>
  <c r="J153" i="1"/>
  <c r="D153" i="1" s="1"/>
  <c r="L154" i="1" l="1"/>
  <c r="K154" i="1"/>
  <c r="F154" i="1" s="1"/>
  <c r="C153" i="1"/>
  <c r="B154" i="1"/>
  <c r="E154" i="1"/>
  <c r="J154" i="1" l="1"/>
  <c r="D154" i="1" s="1"/>
  <c r="I154" i="1"/>
  <c r="C154" i="1" s="1"/>
  <c r="J155" i="1" s="1"/>
  <c r="L155" i="1" l="1"/>
  <c r="E155" i="1" s="1"/>
  <c r="I155" i="1"/>
  <c r="C155" i="1" s="1"/>
  <c r="J156" i="1" s="1"/>
  <c r="K155" i="1"/>
  <c r="F155" i="1" s="1"/>
  <c r="B155" i="1"/>
  <c r="D155" i="1" l="1"/>
  <c r="K156" i="1" l="1"/>
  <c r="F156" i="1" s="1"/>
  <c r="L156" i="1"/>
  <c r="E156" i="1" s="1"/>
  <c r="I156" i="1"/>
  <c r="C156" i="1" s="1"/>
  <c r="J157" i="1" s="1"/>
  <c r="D156" i="1"/>
  <c r="B156" i="1"/>
  <c r="B157" i="1" l="1"/>
  <c r="K157" i="1"/>
  <c r="F157" i="1" s="1"/>
  <c r="L157" i="1"/>
  <c r="E157" i="1" s="1"/>
  <c r="I157" i="1"/>
  <c r="C157" i="1" s="1"/>
  <c r="J158" i="1" s="1"/>
  <c r="D157" i="1"/>
  <c r="I158" i="1" l="1"/>
  <c r="C158" i="1" s="1"/>
  <c r="J159" i="1" s="1"/>
  <c r="K158" i="1"/>
  <c r="F158" i="1" s="1"/>
  <c r="L158" i="1"/>
  <c r="E158" i="1" s="1"/>
  <c r="B158" i="1"/>
  <c r="D158" i="1" l="1"/>
  <c r="K159" i="1" l="1"/>
  <c r="F159" i="1" s="1"/>
  <c r="L159" i="1"/>
  <c r="E159" i="1" s="1"/>
  <c r="I159" i="1"/>
  <c r="C159" i="1" s="1"/>
  <c r="J160" i="1" s="1"/>
  <c r="B159" i="1"/>
  <c r="D159" i="1" l="1"/>
  <c r="K160" i="1" l="1"/>
  <c r="F160" i="1" s="1"/>
  <c r="L160" i="1"/>
  <c r="E160" i="1" s="1"/>
  <c r="I160" i="1"/>
  <c r="C160" i="1" s="1"/>
  <c r="J161" i="1" s="1"/>
  <c r="D160" i="1"/>
  <c r="B160" i="1"/>
  <c r="B161" i="1" l="1"/>
  <c r="K161" i="1"/>
  <c r="F161" i="1" s="1"/>
  <c r="I161" i="1"/>
  <c r="C161" i="1" s="1"/>
  <c r="J162" i="1" s="1"/>
  <c r="L161" i="1"/>
  <c r="E161" i="1" s="1"/>
  <c r="D161" i="1" l="1"/>
  <c r="B162" i="1"/>
  <c r="K162" i="1" l="1"/>
  <c r="F162" i="1" s="1"/>
  <c r="I162" i="1"/>
  <c r="C162" i="1" s="1"/>
  <c r="J163" i="1" s="1"/>
  <c r="L162" i="1"/>
  <c r="E162" i="1" s="1"/>
  <c r="D162" i="1" l="1"/>
  <c r="K163" i="1" l="1"/>
  <c r="F163" i="1" s="1"/>
  <c r="I163" i="1"/>
  <c r="C163" i="1" s="1"/>
  <c r="J164" i="1" s="1"/>
  <c r="L163" i="1"/>
  <c r="E163" i="1" s="1"/>
  <c r="B163" i="1"/>
  <c r="D163" i="1" l="1"/>
  <c r="I164" i="1" l="1"/>
  <c r="C164" i="1" s="1"/>
  <c r="J165" i="1" s="1"/>
  <c r="L164" i="1"/>
  <c r="E164" i="1" s="1"/>
  <c r="K164" i="1"/>
  <c r="F164" i="1" s="1"/>
  <c r="B164" i="1"/>
  <c r="D164" i="1" l="1"/>
  <c r="B165" i="1" s="1"/>
  <c r="L165" i="1"/>
  <c r="E165" i="1" s="1"/>
  <c r="I165" i="1"/>
  <c r="C165" i="1" s="1"/>
  <c r="J166" i="1" s="1"/>
  <c r="K165" i="1"/>
  <c r="F165" i="1" s="1"/>
  <c r="D165" i="1" l="1"/>
  <c r="B166" i="1" l="1"/>
  <c r="K166" i="1"/>
  <c r="F166" i="1" s="1"/>
  <c r="L166" i="1"/>
  <c r="E166" i="1" s="1"/>
  <c r="I166" i="1"/>
  <c r="C166" i="1" s="1"/>
  <c r="J167" i="1" s="1"/>
  <c r="D166" i="1"/>
  <c r="L167" i="1" l="1"/>
  <c r="E167" i="1" s="1"/>
  <c r="K167" i="1"/>
  <c r="F167" i="1" s="1"/>
  <c r="I167" i="1"/>
  <c r="C167" i="1" s="1"/>
  <c r="J168" i="1" s="1"/>
  <c r="D167" i="1"/>
  <c r="B167" i="1"/>
  <c r="B168" i="1" s="1"/>
  <c r="I168" i="1" l="1"/>
  <c r="C168" i="1" s="1"/>
  <c r="J169" i="1" s="1"/>
  <c r="K168" i="1"/>
  <c r="F168" i="1" s="1"/>
  <c r="L168" i="1"/>
  <c r="E168" i="1" s="1"/>
  <c r="D168" i="1" l="1"/>
  <c r="I169" i="1" l="1"/>
  <c r="C169" i="1" s="1"/>
  <c r="J170" i="1" s="1"/>
  <c r="K169" i="1"/>
  <c r="F169" i="1" s="1"/>
  <c r="L169" i="1"/>
  <c r="E169" i="1" s="1"/>
  <c r="B169" i="1"/>
  <c r="D169" i="1" l="1"/>
  <c r="I170" i="1" l="1"/>
  <c r="C170" i="1" s="1"/>
  <c r="J171" i="1" s="1"/>
  <c r="L170" i="1"/>
  <c r="E170" i="1" s="1"/>
  <c r="K170" i="1"/>
  <c r="F170" i="1" s="1"/>
  <c r="B170" i="1"/>
  <c r="D170" i="1" l="1"/>
  <c r="I171" i="1" l="1"/>
  <c r="C171" i="1" s="1"/>
  <c r="J172" i="1" s="1"/>
  <c r="K171" i="1"/>
  <c r="F171" i="1" s="1"/>
  <c r="L171" i="1"/>
  <c r="E171" i="1" s="1"/>
  <c r="B171" i="1"/>
  <c r="D171" i="1" l="1"/>
  <c r="B172" i="1" l="1"/>
  <c r="K172" i="1"/>
  <c r="F172" i="1" s="1"/>
  <c r="I172" i="1"/>
  <c r="C172" i="1" s="1"/>
  <c r="J173" i="1" s="1"/>
  <c r="L172" i="1"/>
  <c r="E172" i="1" s="1"/>
  <c r="D172" i="1" l="1"/>
  <c r="K173" i="1"/>
  <c r="F173" i="1" s="1"/>
  <c r="L173" i="1"/>
  <c r="E173" i="1" s="1"/>
  <c r="I173" i="1"/>
  <c r="C173" i="1" s="1"/>
  <c r="J174" i="1" s="1"/>
  <c r="B173" i="1"/>
  <c r="D173" i="1" l="1"/>
  <c r="I174" i="1" l="1"/>
  <c r="C174" i="1" s="1"/>
  <c r="J175" i="1" s="1"/>
  <c r="L174" i="1"/>
  <c r="E174" i="1" s="1"/>
  <c r="K174" i="1"/>
  <c r="F174" i="1" s="1"/>
  <c r="B174" i="1"/>
  <c r="D174" i="1" l="1"/>
  <c r="I175" i="1" l="1"/>
  <c r="C175" i="1" s="1"/>
  <c r="J176" i="1" s="1"/>
  <c r="K175" i="1"/>
  <c r="F175" i="1" s="1"/>
  <c r="L175" i="1"/>
  <c r="E175" i="1" s="1"/>
  <c r="B175" i="1"/>
  <c r="D175" i="1" l="1"/>
  <c r="L176" i="1" l="1"/>
  <c r="E176" i="1" s="1"/>
  <c r="I176" i="1"/>
  <c r="C176" i="1" s="1"/>
  <c r="J177" i="1" s="1"/>
  <c r="K176" i="1"/>
  <c r="F176" i="1" s="1"/>
  <c r="B176" i="1"/>
  <c r="D176" i="1" l="1"/>
  <c r="B177" i="1"/>
  <c r="L177" i="1"/>
  <c r="E177" i="1" s="1"/>
  <c r="I177" i="1"/>
  <c r="C177" i="1" s="1"/>
  <c r="J178" i="1" s="1"/>
  <c r="K177" i="1"/>
  <c r="F177" i="1" s="1"/>
  <c r="D177" i="1"/>
  <c r="L178" i="1" l="1"/>
  <c r="E178" i="1" s="1"/>
  <c r="I178" i="1"/>
  <c r="C178" i="1" s="1"/>
  <c r="J179" i="1" s="1"/>
  <c r="K178" i="1"/>
  <c r="F178" i="1" s="1"/>
  <c r="B178" i="1"/>
  <c r="D178" i="1" l="1"/>
  <c r="K179" i="1" l="1"/>
  <c r="F179" i="1" s="1"/>
  <c r="L179" i="1"/>
  <c r="E179" i="1" s="1"/>
  <c r="I179" i="1"/>
  <c r="C179" i="1" s="1"/>
  <c r="J180" i="1" s="1"/>
  <c r="D179" i="1"/>
  <c r="B179" i="1"/>
  <c r="B180" i="1" s="1"/>
  <c r="K180" i="1" l="1"/>
  <c r="F180" i="1" s="1"/>
  <c r="I180" i="1"/>
  <c r="C180" i="1" s="1"/>
  <c r="J181" i="1" s="1"/>
  <c r="L180" i="1"/>
  <c r="E180" i="1" s="1"/>
  <c r="D180" i="1" l="1"/>
  <c r="I181" i="1" s="1"/>
  <c r="C181" i="1" s="1"/>
  <c r="J182" i="1" s="1"/>
  <c r="B181" i="1" l="1"/>
  <c r="L181" i="1"/>
  <c r="E181" i="1" s="1"/>
  <c r="K181" i="1"/>
  <c r="F181" i="1" s="1"/>
  <c r="D181" i="1"/>
  <c r="K182" i="1" l="1"/>
  <c r="F182" i="1" s="1"/>
  <c r="L182" i="1"/>
  <c r="E182" i="1" s="1"/>
  <c r="I182" i="1"/>
  <c r="C182" i="1" s="1"/>
  <c r="J183" i="1" s="1"/>
  <c r="D182" i="1"/>
  <c r="B182" i="1"/>
  <c r="B183" i="1" l="1"/>
  <c r="I183" i="1"/>
  <c r="C183" i="1" s="1"/>
  <c r="J184" i="1" s="1"/>
  <c r="L183" i="1"/>
  <c r="E183" i="1" s="1"/>
  <c r="K183" i="1"/>
  <c r="F183" i="1" s="1"/>
  <c r="D183" i="1" l="1"/>
  <c r="L184" i="1"/>
  <c r="E184" i="1" s="1"/>
  <c r="I184" i="1"/>
  <c r="C184" i="1" s="1"/>
  <c r="J185" i="1" s="1"/>
  <c r="K184" i="1"/>
  <c r="F184" i="1" s="1"/>
  <c r="B184" i="1"/>
  <c r="D184" i="1" l="1"/>
  <c r="I185" i="1" l="1"/>
  <c r="C185" i="1" s="1"/>
  <c r="J186" i="1" s="1"/>
  <c r="K185" i="1"/>
  <c r="F185" i="1" s="1"/>
  <c r="L185" i="1"/>
  <c r="E185" i="1" s="1"/>
  <c r="B185" i="1"/>
  <c r="D185" i="1" l="1"/>
  <c r="I186" i="1" l="1"/>
  <c r="C186" i="1" s="1"/>
  <c r="J187" i="1" s="1"/>
  <c r="K186" i="1"/>
  <c r="F186" i="1" s="1"/>
  <c r="L186" i="1"/>
  <c r="E186" i="1" s="1"/>
  <c r="B186" i="1"/>
  <c r="D186" i="1" l="1"/>
  <c r="K187" i="1" l="1"/>
  <c r="F187" i="1" s="1"/>
  <c r="L187" i="1"/>
  <c r="E187" i="1" s="1"/>
  <c r="I187" i="1"/>
  <c r="C187" i="1" s="1"/>
  <c r="J188" i="1" s="1"/>
  <c r="D187" i="1"/>
  <c r="B187" i="1"/>
  <c r="B188" i="1" s="1"/>
  <c r="I188" i="1" l="1"/>
  <c r="C188" i="1" s="1"/>
  <c r="J189" i="1" s="1"/>
  <c r="K188" i="1"/>
  <c r="F188" i="1" s="1"/>
  <c r="L188" i="1"/>
  <c r="E188" i="1" s="1"/>
  <c r="D188" i="1" l="1"/>
  <c r="I189" i="1" l="1"/>
  <c r="C189" i="1" s="1"/>
  <c r="J190" i="1" s="1"/>
  <c r="L189" i="1"/>
  <c r="E189" i="1" s="1"/>
  <c r="K189" i="1"/>
  <c r="F189" i="1" s="1"/>
  <c r="B189" i="1"/>
  <c r="D189" i="1" l="1"/>
  <c r="B190" i="1" s="1"/>
  <c r="I190" i="1"/>
  <c r="C190" i="1" s="1"/>
  <c r="J191" i="1" s="1"/>
  <c r="K190" i="1"/>
  <c r="F190" i="1" s="1"/>
  <c r="L190" i="1"/>
  <c r="E190" i="1" s="1"/>
  <c r="D190" i="1"/>
  <c r="K191" i="1" l="1"/>
  <c r="F191" i="1" s="1"/>
  <c r="I191" i="1"/>
  <c r="C191" i="1" s="1"/>
  <c r="J192" i="1" s="1"/>
  <c r="L191" i="1"/>
  <c r="E191" i="1" s="1"/>
  <c r="B191" i="1"/>
  <c r="D191" i="1" l="1"/>
  <c r="I192" i="1" l="1"/>
  <c r="C192" i="1" s="1"/>
  <c r="J193" i="1" s="1"/>
  <c r="L192" i="1"/>
  <c r="E192" i="1" s="1"/>
  <c r="K192" i="1"/>
  <c r="F192" i="1" s="1"/>
  <c r="B192" i="1"/>
  <c r="D192" i="1" l="1"/>
  <c r="B193" i="1" l="1"/>
  <c r="L193" i="1"/>
  <c r="E193" i="1" s="1"/>
  <c r="K193" i="1"/>
  <c r="F193" i="1" s="1"/>
  <c r="I193" i="1"/>
  <c r="C193" i="1" s="1"/>
  <c r="J194" i="1" s="1"/>
  <c r="D193" i="1" l="1"/>
  <c r="L194" i="1"/>
  <c r="E194" i="1" s="1"/>
  <c r="K194" i="1"/>
  <c r="F194" i="1" s="1"/>
  <c r="I194" i="1"/>
  <c r="C194" i="1" s="1"/>
  <c r="J195" i="1" s="1"/>
  <c r="D194" i="1"/>
  <c r="B194" i="1"/>
  <c r="B195" i="1" l="1"/>
  <c r="K195" i="1"/>
  <c r="I195" i="1"/>
  <c r="C195" i="1" s="1"/>
  <c r="J196" i="1" s="1"/>
  <c r="L195" i="1"/>
  <c r="E195" i="1" s="1"/>
  <c r="F195" i="1"/>
  <c r="D195" i="1" l="1"/>
  <c r="B196" i="1"/>
  <c r="I196" i="1" l="1"/>
  <c r="C196" i="1" s="1"/>
  <c r="J197" i="1" s="1"/>
  <c r="K196" i="1"/>
  <c r="F196" i="1" s="1"/>
  <c r="L196" i="1"/>
  <c r="E196" i="1" s="1"/>
  <c r="D196" i="1" l="1"/>
  <c r="L197" i="1" l="1"/>
  <c r="E197" i="1" s="1"/>
  <c r="K197" i="1"/>
  <c r="F197" i="1" s="1"/>
  <c r="I197" i="1"/>
  <c r="C197" i="1" s="1"/>
  <c r="J198" i="1" s="1"/>
  <c r="D197" i="1"/>
  <c r="B197" i="1"/>
  <c r="B198" i="1" l="1"/>
  <c r="L198" i="1"/>
  <c r="E198" i="1" s="1"/>
  <c r="I198" i="1"/>
  <c r="C198" i="1" s="1"/>
  <c r="J199" i="1" s="1"/>
  <c r="K198" i="1"/>
  <c r="F198" i="1" s="1"/>
  <c r="D198" i="1" l="1"/>
  <c r="B199" i="1"/>
  <c r="K199" i="1" l="1"/>
  <c r="F199" i="1" s="1"/>
  <c r="L199" i="1"/>
  <c r="E199" i="1" s="1"/>
  <c r="I199" i="1"/>
  <c r="C199" i="1" s="1"/>
  <c r="J200" i="1" s="1"/>
  <c r="D199" i="1"/>
  <c r="L200" i="1" l="1"/>
  <c r="E200" i="1" s="1"/>
  <c r="I200" i="1"/>
  <c r="C200" i="1" s="1"/>
  <c r="J201" i="1" s="1"/>
  <c r="K200" i="1"/>
  <c r="F200" i="1" s="1"/>
  <c r="B200" i="1"/>
  <c r="D200" i="1" l="1"/>
  <c r="I201" i="1" l="1"/>
  <c r="C201" i="1" s="1"/>
  <c r="J202" i="1" s="1"/>
  <c r="K201" i="1"/>
  <c r="L201" i="1"/>
  <c r="E201" i="1" s="1"/>
  <c r="B201" i="1"/>
  <c r="D201" i="1" l="1"/>
  <c r="F201" i="1"/>
  <c r="B202" i="1"/>
  <c r="L202" i="1" l="1"/>
  <c r="E202" i="1" s="1"/>
  <c r="K202" i="1"/>
  <c r="F202" i="1" s="1"/>
  <c r="I202" i="1"/>
  <c r="C202" i="1" s="1"/>
  <c r="J203" i="1" s="1"/>
  <c r="D202" i="1"/>
  <c r="B203" i="1" s="1"/>
  <c r="I203" i="1" l="1"/>
  <c r="C203" i="1" s="1"/>
  <c r="J204" i="1" s="1"/>
  <c r="K203" i="1"/>
  <c r="F203" i="1" s="1"/>
  <c r="L203" i="1"/>
  <c r="E203" i="1" s="1"/>
  <c r="D203" i="1"/>
  <c r="I204" i="1" l="1"/>
  <c r="C204" i="1" s="1"/>
  <c r="J205" i="1" s="1"/>
  <c r="K204" i="1"/>
  <c r="F204" i="1" s="1"/>
  <c r="L204" i="1"/>
  <c r="E204" i="1" s="1"/>
  <c r="B204" i="1"/>
  <c r="D204" i="1" l="1"/>
  <c r="B205" i="1" s="1"/>
  <c r="I205" i="1"/>
  <c r="C205" i="1" s="1"/>
  <c r="J206" i="1" s="1"/>
  <c r="L205" i="1"/>
  <c r="E205" i="1" s="1"/>
  <c r="K205" i="1"/>
  <c r="F205" i="1" s="1"/>
  <c r="D205" i="1"/>
  <c r="K206" i="1" l="1"/>
  <c r="F206" i="1" s="1"/>
  <c r="I206" i="1"/>
  <c r="C206" i="1" s="1"/>
  <c r="J207" i="1" s="1"/>
  <c r="L206" i="1"/>
  <c r="E206" i="1" s="1"/>
  <c r="B206" i="1"/>
  <c r="D206" i="1" l="1"/>
  <c r="B207" i="1"/>
  <c r="L207" i="1"/>
  <c r="E207" i="1" s="1"/>
  <c r="I207" i="1"/>
  <c r="C207" i="1" s="1"/>
  <c r="J208" i="1" s="1"/>
  <c r="K207" i="1"/>
  <c r="F207" i="1" s="1"/>
  <c r="D207" i="1" l="1"/>
  <c r="B208" i="1"/>
  <c r="I208" i="1" l="1"/>
  <c r="C208" i="1" s="1"/>
  <c r="J209" i="1" s="1"/>
  <c r="K208" i="1"/>
  <c r="F208" i="1" s="1"/>
  <c r="L208" i="1"/>
  <c r="E208" i="1" s="1"/>
  <c r="D208" i="1" l="1"/>
  <c r="K209" i="1" l="1"/>
  <c r="F209" i="1" s="1"/>
  <c r="L209" i="1"/>
  <c r="E209" i="1" s="1"/>
  <c r="I209" i="1"/>
  <c r="C209" i="1" s="1"/>
  <c r="J210" i="1" s="1"/>
  <c r="D209" i="1"/>
  <c r="B209" i="1"/>
  <c r="B210" i="1" s="1"/>
  <c r="I210" i="1" l="1"/>
  <c r="C210" i="1" s="1"/>
  <c r="J211" i="1" s="1"/>
  <c r="K210" i="1"/>
  <c r="F210" i="1" s="1"/>
  <c r="L210" i="1"/>
  <c r="E210" i="1" s="1"/>
  <c r="D210" i="1" l="1"/>
  <c r="K211" i="1" s="1"/>
  <c r="F211" i="1" s="1"/>
  <c r="B211" i="1"/>
  <c r="L211" i="1" l="1"/>
  <c r="E211" i="1" s="1"/>
  <c r="I211" i="1"/>
  <c r="C211" i="1" s="1"/>
  <c r="D211" i="1"/>
</calcChain>
</file>

<file path=xl/sharedStrings.xml><?xml version="1.0" encoding="utf-8"?>
<sst xmlns="http://schemas.openxmlformats.org/spreadsheetml/2006/main" count="18" uniqueCount="18">
  <si>
    <t>Gamma</t>
  </si>
  <si>
    <t>Delta</t>
  </si>
  <si>
    <t>Lambda</t>
  </si>
  <si>
    <t>R0</t>
  </si>
  <si>
    <t>Day</t>
  </si>
  <si>
    <t>S</t>
  </si>
  <si>
    <t>E</t>
  </si>
  <si>
    <t>I</t>
  </si>
  <si>
    <t>R</t>
  </si>
  <si>
    <t>D</t>
  </si>
  <si>
    <t>S -&gt; E</t>
  </si>
  <si>
    <t>E -&gt; I</t>
  </si>
  <si>
    <t>I -&gt; D</t>
  </si>
  <si>
    <t>I -&gt; R</t>
  </si>
  <si>
    <t>Beta*</t>
  </si>
  <si>
    <r>
      <t xml:space="preserve">This is a </t>
    </r>
    <r>
      <rPr>
        <b/>
        <sz val="14"/>
        <color theme="1"/>
        <rFont val="Arial"/>
        <family val="2"/>
      </rPr>
      <t>simple SEIR model</t>
    </r>
    <r>
      <rPr>
        <sz val="14"/>
        <color theme="1"/>
        <rFont val="Arial"/>
        <family val="2"/>
      </rPr>
      <t>, implemented in Excel. Please experiment with the parameters at the top to see the effect on outcomes.
- Can you push the shape of the Predicted (Cumulative) Deaths curve around? 
- What are the tradeoffs you can make? 
- Can you make it rise sooner or later, rise faster or slower, etc? 
- Can you make it asymmetrical or will it always be symmetrical?
The Beta and Gamma rates are currently constant, which means that the R0 value will be constant. (Remember that R0 = Beta / Gamma.) You could add a Beta column to the right of the I -&gt; R column, below, and have a different Beta for each day, effectively changing R0. You'd want to start by copying the same Beta value to all rows, then change the formulas to use these cells and make sure you can reproduce the same results. Then try having one value for a certain number of days and a second value for the rest of the days, as if behavior suddenly changed. You could also ramp the value from one value to another to reflect a more realistic change. (We will do something similar with a more sophisticated model in R.)
This model is strictly deterministic. What points in the calculation should actually have uncertainty associated with them? How might you reflect multiple uncertainties in this model?
Play around.</t>
    </r>
    <r>
      <rPr>
        <b/>
        <sz val="14"/>
        <color theme="1"/>
        <rFont val="Arial"/>
        <family val="2"/>
      </rPr>
      <t xml:space="preserve"> Code this up in</t>
    </r>
    <r>
      <rPr>
        <sz val="14"/>
        <color rgb="FF0070C0"/>
        <rFont val="Arial"/>
        <family val="2"/>
      </rPr>
      <t xml:space="preserve"> R</t>
    </r>
    <r>
      <rPr>
        <sz val="14"/>
        <color theme="1"/>
        <rFont val="Arial"/>
        <family val="2"/>
      </rPr>
      <t xml:space="preserve"> or use </t>
    </r>
    <r>
      <rPr>
        <sz val="14"/>
        <color rgb="FF0070C0"/>
        <rFont val="Arial"/>
        <family val="2"/>
      </rPr>
      <t>Tableau</t>
    </r>
    <r>
      <rPr>
        <sz val="14"/>
        <color theme="1"/>
        <rFont val="Arial"/>
        <family val="2"/>
      </rPr>
      <t>. In the real world, differential equations and their solvers would be used and you're free to explore that if you wish. Enjoy and let's talk about this online!</t>
    </r>
  </si>
  <si>
    <r>
      <t xml:space="preserve">Parameters:
* </t>
    </r>
    <r>
      <rPr>
        <sz val="14"/>
        <color rgb="FFC00000"/>
        <rFont val="Arial"/>
        <family val="2"/>
      </rPr>
      <t>Beta</t>
    </r>
    <r>
      <rPr>
        <sz val="14"/>
        <color theme="1"/>
        <rFont val="Arial"/>
        <family val="2"/>
      </rPr>
      <t xml:space="preserve">: how often contact between a Susceptible individual and an Infectious individual results in infection, also known as the transmission rate
* </t>
    </r>
    <r>
      <rPr>
        <sz val="14"/>
        <color rgb="FF0070C0"/>
        <rFont val="Arial"/>
        <family val="2"/>
      </rPr>
      <t>Lambda</t>
    </r>
    <r>
      <rPr>
        <sz val="14"/>
        <color theme="1"/>
        <rFont val="Arial"/>
        <family val="2"/>
      </rPr>
      <t xml:space="preserve">: the rate at which Exposed individuals become Infectious
* </t>
    </r>
    <r>
      <rPr>
        <sz val="14"/>
        <color rgb="FF00B050"/>
        <rFont val="Arial"/>
        <family val="2"/>
      </rPr>
      <t>Gamma:</t>
    </r>
    <r>
      <rPr>
        <sz val="14"/>
        <color theme="1"/>
        <rFont val="Arial"/>
        <family val="2"/>
      </rPr>
      <t xml:space="preserve"> the rate at which Infectious individuals recover and become Removed
* </t>
    </r>
    <r>
      <rPr>
        <sz val="14"/>
        <color rgb="FFFFC000"/>
        <rFont val="Arial"/>
        <family val="2"/>
      </rPr>
      <t>Delta</t>
    </r>
    <r>
      <rPr>
        <sz val="14"/>
        <color theme="1"/>
        <rFont val="Arial"/>
        <family val="2"/>
      </rPr>
      <t xml:space="preserve">: the percentage of infections that result in Death
* </t>
    </r>
    <r>
      <rPr>
        <sz val="14"/>
        <color rgb="FF92D050"/>
        <rFont val="Arial"/>
        <family val="2"/>
      </rPr>
      <t>Mu</t>
    </r>
    <r>
      <rPr>
        <sz val="14"/>
        <color theme="1"/>
        <rFont val="Arial"/>
        <family val="2"/>
      </rPr>
      <t xml:space="preserve">: the percentage of those who do not follow the lockdown who mix with those who do
The key parameter that you read about in the news is </t>
    </r>
    <r>
      <rPr>
        <sz val="14"/>
        <color rgb="FF7030A0"/>
        <rFont val="Arial"/>
        <family val="2"/>
      </rPr>
      <t>R0</t>
    </r>
    <r>
      <rPr>
        <sz val="14"/>
        <color theme="1"/>
        <rFont val="Arial"/>
        <family val="2"/>
      </rPr>
      <t xml:space="preserve"> ("</t>
    </r>
    <r>
      <rPr>
        <b/>
        <sz val="14"/>
        <color theme="1"/>
        <rFont val="Arial"/>
        <family val="2"/>
      </rPr>
      <t>R naught</t>
    </r>
    <r>
      <rPr>
        <sz val="14"/>
        <color theme="1"/>
        <rFont val="Arial"/>
        <family val="2"/>
      </rPr>
      <t xml:space="preserve">"), the number of susceptible individuals infected by one infectious individual, on average. This value is simply `beta / gamma`.
</t>
    </r>
    <r>
      <rPr>
        <sz val="14"/>
        <color rgb="FFFF0000"/>
        <rFont val="Arial"/>
        <family val="2"/>
      </rPr>
      <t>Ex</t>
    </r>
    <r>
      <rPr>
        <sz val="14"/>
        <color theme="1"/>
        <rFont val="Arial"/>
        <family val="2"/>
      </rPr>
      <t>. if on average people are Infectious for 7 days, the recovery rate, Gamma, is 1/7: one seventh of the infectious population moves to Recovered each day.</t>
    </r>
  </si>
  <si>
    <t>Source: https://www.wku.edu/da/covid-19-research/excel_sir_model.php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</si>
</sst>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theme="1"/>
      <name val="Calibri"/>
      <family val="2"/>
      <scheme val="minor"/>
    </font>
    <font>
      <sz val="12"/>
      <color rgb="FFC00000"/>
      <name val="Calibri"/>
      <family val="2"/>
      <scheme val="minor"/>
    </font>
    <font>
      <sz val="12"/>
      <color rgb="FF00B050"/>
      <name val="Calibri"/>
      <family val="2"/>
      <scheme val="minor"/>
    </font>
    <font>
      <sz val="12"/>
      <color rgb="FF0070C0"/>
      <name val="Calibri"/>
      <family val="2"/>
      <scheme val="minor"/>
    </font>
    <font>
      <sz val="12"/>
      <color rgb="FFFFC000"/>
      <name val="Calibri"/>
      <family val="2"/>
      <scheme val="minor"/>
    </font>
    <font>
      <sz val="14"/>
      <color theme="1"/>
      <name val="Arial"/>
      <family val="2"/>
    </font>
    <font>
      <b/>
      <sz val="14"/>
      <color theme="1"/>
      <name val="Arial"/>
      <family val="2"/>
    </font>
    <font>
      <sz val="14"/>
      <color rgb="FF0070C0"/>
      <name val="Arial"/>
      <family val="2"/>
    </font>
    <font>
      <sz val="14"/>
      <color rgb="FFC00000"/>
      <name val="Arial"/>
      <family val="2"/>
    </font>
    <font>
      <sz val="14"/>
      <color rgb="FF00B050"/>
      <name val="Arial"/>
      <family val="2"/>
    </font>
    <font>
      <sz val="14"/>
      <color rgb="FFFFC000"/>
      <name val="Arial"/>
      <family val="2"/>
    </font>
    <font>
      <sz val="14"/>
      <color rgb="FF92D050"/>
      <name val="Arial"/>
      <family val="2"/>
    </font>
    <font>
      <sz val="14"/>
      <color rgb="FF7030A0"/>
      <name val="Arial"/>
      <family val="2"/>
    </font>
    <font>
      <sz val="14"/>
      <color rgb="FFFF0000"/>
      <name val="Arial"/>
      <family val="2"/>
    </font>
    <font>
      <sz val="28"/>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164" fontId="0" fillId="0" borderId="0" xfId="0" applyNumberFormat="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applyAlignment="1">
      <alignment vertical="top" wrapText="1"/>
    </xf>
    <xf numFmtId="0" fontId="5" fillId="0" borderId="0" xfId="0" applyFont="1" applyAlignment="1">
      <alignment vertical="top"/>
    </xf>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SEIR Model Predictions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v>
          </c:tx>
          <c:spPr>
            <a:ln w="28575" cap="rnd">
              <a:solidFill>
                <a:schemeClr val="accent1"/>
              </a:solidFill>
              <a:round/>
            </a:ln>
            <a:effectLst/>
          </c:spPr>
          <c:marker>
            <c:symbol val="none"/>
          </c:marker>
          <c:cat>
            <c:numRef>
              <c:f>Sheet1!$A$32:$A$211</c:f>
              <c:numCache>
                <c:formatCode>General</c:formatCod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numCache>
            </c:numRef>
          </c:cat>
          <c:val>
            <c:numRef>
              <c:f>Sheet1!$B$32:$B$211</c:f>
              <c:numCache>
                <c:formatCode>0.0</c:formatCode>
                <c:ptCount val="180"/>
                <c:pt idx="0">
                  <c:v>8500000</c:v>
                </c:pt>
                <c:pt idx="1">
                  <c:v>8499987.0000305884</c:v>
                </c:pt>
                <c:pt idx="2">
                  <c:v>8499976.6200908497</c:v>
                </c:pt>
                <c:pt idx="3">
                  <c:v>8499965.5183052253</c:v>
                </c:pt>
                <c:pt idx="4">
                  <c:v>8499952.5304399263</c:v>
                </c:pt>
                <c:pt idx="5">
                  <c:v>8499937.0068019629</c:v>
                </c:pt>
                <c:pt idx="6">
                  <c:v>8499918.3633377794</c:v>
                </c:pt>
                <c:pt idx="7">
                  <c:v>8499895.9495296963</c:v>
                </c:pt>
                <c:pt idx="8">
                  <c:v>8499868.996712314</c:v>
                </c:pt>
                <c:pt idx="9">
                  <c:v>8499836.5840945654</c:v>
                </c:pt>
                <c:pt idx="10">
                  <c:v>8499797.6053067036</c:v>
                </c:pt>
                <c:pt idx="11">
                  <c:v>8499750.7301202193</c:v>
                </c:pt>
                <c:pt idx="12">
                  <c:v>8499694.358929215</c:v>
                </c:pt>
                <c:pt idx="13">
                  <c:v>8499626.5681516808</c:v>
                </c:pt>
                <c:pt idx="14">
                  <c:v>8499545.0446151458</c:v>
                </c:pt>
                <c:pt idx="15">
                  <c:v>8499447.0066735391</c:v>
                </c:pt>
                <c:pt idx="16">
                  <c:v>8499329.1093668845</c:v>
                </c:pt>
                <c:pt idx="17">
                  <c:v>8499187.3303988446</c:v>
                </c:pt>
                <c:pt idx="18">
                  <c:v>8499016.8330593351</c:v>
                </c:pt>
                <c:pt idx="19">
                  <c:v>8498811.8014414348</c:v>
                </c:pt>
                <c:pt idx="20">
                  <c:v>8498565.2423685919</c:v>
                </c:pt>
                <c:pt idx="21">
                  <c:v>8498268.7473298311</c:v>
                </c:pt>
                <c:pt idx="22">
                  <c:v>8497912.2063815575</c:v>
                </c:pt>
                <c:pt idx="23">
                  <c:v>8497483.4643724263</c:v>
                </c:pt>
                <c:pt idx="24">
                  <c:v>8496967.907933129</c:v>
                </c:pt>
                <c:pt idx="25">
                  <c:v>8496347.9693877771</c:v>
                </c:pt>
                <c:pt idx="26">
                  <c:v>8495602.5310205799</c:v>
                </c:pt>
                <c:pt idx="27">
                  <c:v>8494706.2098930962</c:v>
                </c:pt>
                <c:pt idx="28">
                  <c:v>8493628.4995651469</c:v>
                </c:pt>
                <c:pt idx="29">
                  <c:v>8492332.7405273672</c:v>
                </c:pt>
                <c:pt idx="30">
                  <c:v>8490774.8857962769</c:v>
                </c:pt>
                <c:pt idx="31">
                  <c:v>8488902.0218371432</c:v>
                </c:pt>
                <c:pt idx="32">
                  <c:v>8486650.5976466965</c:v>
                </c:pt>
                <c:pt idx="33">
                  <c:v>8483944.3063337971</c:v>
                </c:pt>
                <c:pt idx="34">
                  <c:v>8480691.5537882857</c:v>
                </c:pt>
                <c:pt idx="35">
                  <c:v>8476782.4379756954</c:v>
                </c:pt>
                <c:pt idx="36">
                  <c:v>8472085.1500642654</c:v>
                </c:pt>
                <c:pt idx="37">
                  <c:v>8466441.6951350179</c:v>
                </c:pt>
                <c:pt idx="38">
                  <c:v>8459662.8160044067</c:v>
                </c:pt>
                <c:pt idx="39">
                  <c:v>8451521.9893765785</c:v>
                </c:pt>
                <c:pt idx="40">
                  <c:v>8441748.3502867147</c:v>
                </c:pt>
                <c:pt idx="41">
                  <c:v>8430018.3904432748</c:v>
                </c:pt>
                <c:pt idx="42">
                  <c:v>8415946.2714752909</c:v>
                </c:pt>
                <c:pt idx="43">
                  <c:v>8399072.5995140411</c:v>
                </c:pt>
                <c:pt idx="44">
                  <c:v>8378851.5292325327</c:v>
                </c:pt>
                <c:pt idx="45">
                  <c:v>8354636.1123531694</c:v>
                </c:pt>
                <c:pt idx="46">
                  <c:v>8325661.890163742</c:v>
                </c:pt>
                <c:pt idx="47">
                  <c:v>8291028.8686904078</c:v>
                </c:pt>
                <c:pt idx="48">
                  <c:v>8249682.2312186733</c:v>
                </c:pt>
                <c:pt idx="49">
                  <c:v>8200392.4642275022</c:v>
                </c:pt>
                <c:pt idx="50">
                  <c:v>8141736.0337196654</c:v>
                </c:pt>
                <c:pt idx="51">
                  <c:v>8072078.3873885982</c:v>
                </c:pt>
                <c:pt idx="52">
                  <c:v>7989561.9104654966</c:v>
                </c:pt>
                <c:pt idx="53">
                  <c:v>7892102.5532504749</c:v>
                </c:pt>
                <c:pt idx="54">
                  <c:v>7777400.1677205265</c:v>
                </c:pt>
                <c:pt idx="55">
                  <c:v>7642969.0663562212</c:v>
                </c:pt>
                <c:pt idx="56">
                  <c:v>7486196.7642558375</c:v>
                </c:pt>
                <c:pt idx="57">
                  <c:v>7304439.9292812906</c:v>
                </c:pt>
                <c:pt idx="58">
                  <c:v>7095166.6510121273</c:v>
                </c:pt>
                <c:pt idx="59">
                  <c:v>6856152.3765215864</c:v>
                </c:pt>
                <c:pt idx="60">
                  <c:v>6585732.1385988621</c:v>
                </c:pt>
                <c:pt idx="61">
                  <c:v>6283102.8731558528</c:v>
                </c:pt>
                <c:pt idx="62">
                  <c:v>5948655.9765436975</c:v>
                </c:pt>
                <c:pt idx="63">
                  <c:v>5584302.3175954409</c:v>
                </c:pt>
                <c:pt idx="64">
                  <c:v>5193732.4858168997</c:v>
                </c:pt>
                <c:pt idx="65">
                  <c:v>4782540.0023746295</c:v>
                </c:pt>
                <c:pt idx="66">
                  <c:v>4358133.2552879248</c:v>
                </c:pt>
                <c:pt idx="67">
                  <c:v>3929382.2201661789</c:v>
                </c:pt>
                <c:pt idx="68">
                  <c:v>3505993.3025848679</c:v>
                </c:pt>
                <c:pt idx="69">
                  <c:v>3097674.0687836641</c:v>
                </c:pt>
                <c:pt idx="70">
                  <c:v>2713219.640990342</c:v>
                </c:pt>
                <c:pt idx="71">
                  <c:v>2359695.269616744</c:v>
                </c:pt>
                <c:pt idx="72">
                  <c:v>2041880.4596158937</c:v>
                </c:pt>
                <c:pt idx="73">
                  <c:v>1762074.8972594575</c:v>
                </c:pt>
                <c:pt idx="74">
                  <c:v>1520268.4544077208</c:v>
                </c:pt>
                <c:pt idx="75">
                  <c:v>1314586.6247559248</c:v>
                </c:pt>
                <c:pt idx="76">
                  <c:v>1141873.1112650458</c:v>
                </c:pt>
                <c:pt idx="77">
                  <c:v>998273.56741380598</c:v>
                </c:pt>
                <c:pt idx="78">
                  <c:v>879724.56141100707</c:v>
                </c:pt>
                <c:pt idx="79">
                  <c:v>782304.23570494982</c:v>
                </c:pt>
                <c:pt idx="80">
                  <c:v>702444.70427603286</c:v>
                </c:pt>
                <c:pt idx="81">
                  <c:v>637031.65859753371</c:v>
                </c:pt>
                <c:pt idx="82">
                  <c:v>583425.04753521772</c:v>
                </c:pt>
                <c:pt idx="83">
                  <c:v>539432.08251921483</c:v>
                </c:pt>
                <c:pt idx="84">
                  <c:v>503256.40589641826</c:v>
                </c:pt>
                <c:pt idx="85">
                  <c:v>473439.25045101088</c:v>
                </c:pt>
                <c:pt idx="86">
                  <c:v>448801.8332977317</c:v>
                </c:pt>
                <c:pt idx="87">
                  <c:v>428393.59448246489</c:v>
                </c:pt>
                <c:pt idx="88">
                  <c:v>411447.99059735285</c:v>
                </c:pt>
                <c:pt idx="89">
                  <c:v>397345.92837216216</c:v>
                </c:pt>
                <c:pt idx="90">
                  <c:v>385586.12974811008</c:v>
                </c:pt>
                <c:pt idx="91">
                  <c:v>375761.41990689543</c:v>
                </c:pt>
                <c:pt idx="92">
                  <c:v>367539.89569673932</c:v>
                </c:pt>
                <c:pt idx="93">
                  <c:v>360650.02435130277</c:v>
                </c:pt>
                <c:pt idx="94">
                  <c:v>354868.86219870596</c:v>
                </c:pt>
                <c:pt idx="95">
                  <c:v>350012.72894703579</c:v>
                </c:pt>
                <c:pt idx="96">
                  <c:v>345929.80600060977</c:v>
                </c:pt>
                <c:pt idx="97">
                  <c:v>342494.24012714834</c:v>
                </c:pt>
                <c:pt idx="98">
                  <c:v>339601.42582948873</c:v>
                </c:pt>
                <c:pt idx="99">
                  <c:v>337164.21292429918</c:v>
                </c:pt>
                <c:pt idx="100">
                  <c:v>335109.84302361205</c:v>
                </c:pt>
                <c:pt idx="101">
                  <c:v>333377.46287284308</c:v>
                </c:pt>
                <c:pt idx="102">
                  <c:v>331916.09653905401</c:v>
                </c:pt>
                <c:pt idx="103">
                  <c:v>330682.98454780225</c:v>
                </c:pt>
                <c:pt idx="104">
                  <c:v>329642.21807588247</c:v>
                </c:pt>
                <c:pt idx="105">
                  <c:v>328763.61166574259</c:v>
                </c:pt>
                <c:pt idx="106">
                  <c:v>328021.769751065</c:v>
                </c:pt>
                <c:pt idx="107">
                  <c:v>327395.31142345996</c:v>
                </c:pt>
                <c:pt idx="108">
                  <c:v>326866.22497246065</c:v>
                </c:pt>
                <c:pt idx="109">
                  <c:v>326419.32928147615</c:v>
                </c:pt>
                <c:pt idx="110">
                  <c:v>326041.82352710707</c:v>
                </c:pt>
                <c:pt idx="111">
                  <c:v>325722.91008368251</c:v>
                </c:pt>
                <c:pt idx="112">
                  <c:v>325453.47828657494</c:v>
                </c:pt>
                <c:pt idx="113">
                  <c:v>325225.83891362773</c:v>
                </c:pt>
                <c:pt idx="114">
                  <c:v>325033.50102290226</c:v>
                </c:pt>
                <c:pt idx="115">
                  <c:v>324870.98422769021</c:v>
                </c:pt>
                <c:pt idx="116">
                  <c:v>324733.66066598782</c:v>
                </c:pt>
                <c:pt idx="117">
                  <c:v>324617.62188518874</c:v>
                </c:pt>
                <c:pt idx="118">
                  <c:v>324519.56665544765</c:v>
                </c:pt>
                <c:pt idx="119">
                  <c:v>324436.70637977839</c:v>
                </c:pt>
                <c:pt idx="120">
                  <c:v>324366.6853113306</c:v>
                </c:pt>
                <c:pt idx="121">
                  <c:v>324307.51323898905</c:v>
                </c:pt>
                <c:pt idx="122">
                  <c:v>324257.50867790211</c:v>
                </c:pt>
                <c:pt idx="123">
                  <c:v>324215.25091500662</c:v>
                </c:pt>
                <c:pt idx="124">
                  <c:v>324179.53952180478</c:v>
                </c:pt>
                <c:pt idx="125">
                  <c:v>324149.36016629671</c:v>
                </c:pt>
                <c:pt idx="126">
                  <c:v>324123.85574023478</c:v>
                </c:pt>
                <c:pt idx="127">
                  <c:v>324102.30197261652</c:v>
                </c:pt>
                <c:pt idx="128">
                  <c:v>324084.08683043136</c:v>
                </c:pt>
                <c:pt idx="129">
                  <c:v>324068.6931171327</c:v>
                </c:pt>
                <c:pt idx="130">
                  <c:v>324055.68377146719</c:v>
                </c:pt>
                <c:pt idx="131">
                  <c:v>324044.68944693159</c:v>
                </c:pt>
                <c:pt idx="132">
                  <c:v>324035.39801756613</c:v>
                </c:pt>
                <c:pt idx="133">
                  <c:v>324027.54571097391</c:v>
                </c:pt>
                <c:pt idx="134">
                  <c:v>324020.9096159999</c:v>
                </c:pt>
                <c:pt idx="135">
                  <c:v>324015.30135177705</c:v>
                </c:pt>
                <c:pt idx="136">
                  <c:v>324010.56171799131</c:v>
                </c:pt>
                <c:pt idx="137">
                  <c:v>324006.55617419956</c:v>
                </c:pt>
                <c:pt idx="138">
                  <c:v>324003.17101965623</c:v>
                </c:pt>
                <c:pt idx="139">
                  <c:v>324000.31016505481</c:v>
                </c:pt>
                <c:pt idx="140">
                  <c:v>323997.89240443771</c:v>
                </c:pt>
                <c:pt idx="141">
                  <c:v>323995.84910975717</c:v>
                </c:pt>
                <c:pt idx="142">
                  <c:v>323994.12228259188</c:v>
                </c:pt>
                <c:pt idx="143">
                  <c:v>323992.66290767677</c:v>
                </c:pt>
                <c:pt idx="144">
                  <c:v>323991.42956148315</c:v>
                </c:pt>
                <c:pt idx="145">
                  <c:v>323990.38723633368</c:v>
                </c:pt>
                <c:pt idx="146">
                  <c:v>323989.50634666142</c:v>
                </c:pt>
                <c:pt idx="147">
                  <c:v>323988.76188919524</c:v>
                </c:pt>
                <c:pt idx="148">
                  <c:v>323988.13273322739</c:v>
                </c:pt>
                <c:pt idx="149">
                  <c:v>323987.60102081206</c:v>
                </c:pt>
                <c:pt idx="150">
                  <c:v>323987.15165986732</c:v>
                </c:pt>
                <c:pt idx="151">
                  <c:v>323986.77189578925</c:v>
                </c:pt>
                <c:pt idx="152">
                  <c:v>323986.45094941702</c:v>
                </c:pt>
                <c:pt idx="153">
                  <c:v>323986.17971107241</c:v>
                </c:pt>
                <c:pt idx="154">
                  <c:v>323985.95048198744</c:v>
                </c:pt>
                <c:pt idx="155">
                  <c:v>323985.75675578078</c:v>
                </c:pt>
                <c:pt idx="156">
                  <c:v>323985.59303377982</c:v>
                </c:pt>
                <c:pt idx="157">
                  <c:v>323985.45466894592</c:v>
                </c:pt>
                <c:pt idx="158">
                  <c:v>323985.33773397305</c:v>
                </c:pt>
                <c:pt idx="159">
                  <c:v>323985.23890981532</c:v>
                </c:pt>
                <c:pt idx="160">
                  <c:v>323985.15539147949</c:v>
                </c:pt>
                <c:pt idx="161">
                  <c:v>323985.08480840869</c:v>
                </c:pt>
                <c:pt idx="162">
                  <c:v>323985.0251571968</c:v>
                </c:pt>
                <c:pt idx="163">
                  <c:v>323984.97474472423</c:v>
                </c:pt>
                <c:pt idx="164">
                  <c:v>323984.93214010092</c:v>
                </c:pt>
                <c:pt idx="165">
                  <c:v>323984.89613405225</c:v>
                </c:pt>
                <c:pt idx="166">
                  <c:v>323984.86570459529</c:v>
                </c:pt>
                <c:pt idx="167">
                  <c:v>323984.83998803131</c:v>
                </c:pt>
                <c:pt idx="168">
                  <c:v>323984.8182544306</c:v>
                </c:pt>
                <c:pt idx="169">
                  <c:v>323984.79988691455</c:v>
                </c:pt>
                <c:pt idx="170">
                  <c:v>323984.78436414636</c:v>
                </c:pt>
                <c:pt idx="171">
                  <c:v>323984.77124553343</c:v>
                </c:pt>
                <c:pt idx="172">
                  <c:v>323984.76015872188</c:v>
                </c:pt>
                <c:pt idx="173">
                  <c:v>323984.75078902772</c:v>
                </c:pt>
                <c:pt idx="174">
                  <c:v>323984.74287050508</c:v>
                </c:pt>
                <c:pt idx="175">
                  <c:v>323984.73617839749</c:v>
                </c:pt>
                <c:pt idx="176">
                  <c:v>323984.73052275873</c:v>
                </c:pt>
                <c:pt idx="177">
                  <c:v>323984.72574306122</c:v>
                </c:pt>
                <c:pt idx="178">
                  <c:v>323984.72170363978</c:v>
                </c:pt>
                <c:pt idx="179">
                  <c:v>323984.71828984102</c:v>
                </c:pt>
              </c:numCache>
            </c:numRef>
          </c:val>
          <c:smooth val="0"/>
          <c:extLst>
            <c:ext xmlns:c16="http://schemas.microsoft.com/office/drawing/2014/chart" uri="{C3380CC4-5D6E-409C-BE32-E72D297353CC}">
              <c16:uniqueId val="{0000000C-2861-F145-88EE-731E0B196363}"/>
            </c:ext>
          </c:extLst>
        </c:ser>
        <c:ser>
          <c:idx val="1"/>
          <c:order val="1"/>
          <c:tx>
            <c:v>E</c:v>
          </c:tx>
          <c:spPr>
            <a:ln w="28575" cap="rnd">
              <a:solidFill>
                <a:schemeClr val="accent2"/>
              </a:solidFill>
              <a:round/>
            </a:ln>
            <a:effectLst/>
          </c:spPr>
          <c:marker>
            <c:symbol val="none"/>
          </c:marker>
          <c:cat>
            <c:numRef>
              <c:f>Sheet1!$A$32:$A$211</c:f>
              <c:numCache>
                <c:formatCode>General</c:formatCod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numCache>
            </c:numRef>
          </c:cat>
          <c:val>
            <c:numRef>
              <c:f>Sheet1!$C$32:$C$211</c:f>
              <c:numCache>
                <c:formatCode>0.0</c:formatCode>
                <c:ptCount val="180"/>
                <c:pt idx="0">
                  <c:v>0</c:v>
                </c:pt>
                <c:pt idx="1">
                  <c:v>12.999969411836679</c:v>
                </c:pt>
                <c:pt idx="2">
                  <c:v>19.050919336693283</c:v>
                </c:pt>
                <c:pt idx="3">
                  <c:v>23.808748821587841</c:v>
                </c:pt>
                <c:pt idx="4">
                  <c:v>28.86830076274244</c:v>
                </c:pt>
                <c:pt idx="5">
                  <c:v>34.7787945721035</c:v>
                </c:pt>
                <c:pt idx="6">
                  <c:v>41.840920163956213</c:v>
                </c:pt>
                <c:pt idx="7">
                  <c:v>50.321701832778459</c:v>
                </c:pt>
                <c:pt idx="8">
                  <c:v>60.517392505222155</c:v>
                </c:pt>
                <c:pt idx="9">
                  <c:v>72.777718548846124</c:v>
                </c:pt>
                <c:pt idx="10">
                  <c:v>87.521526134353337</c:v>
                </c:pt>
                <c:pt idx="11">
                  <c:v>105.25204441516419</c:v>
                </c:pt>
                <c:pt idx="12">
                  <c:v>126.57430462860788</c:v>
                </c:pt>
                <c:pt idx="13">
                  <c:v>152.21583872088758</c:v>
                </c:pt>
                <c:pt idx="14">
                  <c:v>183.05150096094886</c:v>
                </c:pt>
                <c:pt idx="15">
                  <c:v>220.13329274761946</c:v>
                </c:pt>
                <c:pt idx="16">
                  <c:v>264.72621291647215</c:v>
                </c:pt>
                <c:pt idx="17">
                  <c:v>318.35135205608657</c:v>
                </c:pt>
                <c:pt idx="18">
                  <c:v>382.83769133139356</c:v>
                </c:pt>
                <c:pt idx="19">
                  <c:v>460.38435801746482</c:v>
                </c:pt>
                <c:pt idx="20">
                  <c:v>553.63543964033704</c:v>
                </c:pt>
                <c:pt idx="21">
                  <c:v>665.76987700106736</c:v>
                </c:pt>
                <c:pt idx="22">
                  <c:v>800.60945623392843</c:v>
                </c:pt>
                <c:pt idx="23">
                  <c:v>962.74851643892168</c:v>
                </c:pt>
                <c:pt idx="24">
                  <c:v>1157.7096997613696</c:v>
                </c:pt>
                <c:pt idx="25">
                  <c:v>1392.1309150924237</c:v>
                </c:pt>
                <c:pt idx="26">
                  <c:v>1673.9896875633781</c:v>
                </c:pt>
                <c:pt idx="27">
                  <c:v>2012.8722490881019</c:v>
                </c:pt>
                <c:pt idx="28">
                  <c:v>2420.2961180915981</c:v>
                </c:pt>
                <c:pt idx="29">
                  <c:v>2910.0965485476208</c:v>
                </c:pt>
                <c:pt idx="30">
                  <c:v>3498.8891289711596</c:v>
                </c:pt>
                <c:pt idx="31">
                  <c:v>4206.6230081568983</c:v>
                </c:pt>
                <c:pt idx="32">
                  <c:v>5057.2417368881343</c:v>
                </c:pt>
                <c:pt idx="33">
                  <c:v>6079.4715514040126</c:v>
                </c:pt>
                <c:pt idx="34">
                  <c:v>7307.760070297315</c:v>
                </c:pt>
                <c:pt idx="35">
                  <c:v>8783.391779478814</c:v>
                </c:pt>
                <c:pt idx="36">
                  <c:v>10555.810228342385</c:v>
                </c:pt>
                <c:pt idx="37">
                  <c:v>12684.180351551071</c:v>
                </c:pt>
                <c:pt idx="38">
                  <c:v>15239.227425094872</c:v>
                </c:pt>
                <c:pt idx="39">
                  <c:v>18305.391320367245</c:v>
                </c:pt>
                <c:pt idx="40">
                  <c:v>21983.335100548684</c:v>
                </c:pt>
                <c:pt idx="41">
                  <c:v>26392.844355505298</c:v>
                </c:pt>
                <c:pt idx="42">
                  <c:v>31676.146153105678</c:v>
                </c:pt>
                <c:pt idx="43">
                  <c:v>38001.661445371363</c:v>
                </c:pt>
                <c:pt idx="44">
                  <c:v>45568.178465571516</c:v>
                </c:pt>
                <c:pt idx="45">
                  <c:v>54609.391915899585</c:v>
                </c:pt>
                <c:pt idx="46">
                  <c:v>65398.686597332315</c:v>
                </c:pt>
                <c:pt idx="47">
                  <c:v>78253.945433754925</c:v>
                </c:pt>
                <c:pt idx="48">
                  <c:v>93542.019076049051</c:v>
                </c:pt>
                <c:pt idx="49">
                  <c:v>111682.29371489587</c:v>
                </c:pt>
                <c:pt idx="50">
                  <c:v>133148.52041567245</c:v>
                </c:pt>
                <c:pt idx="51">
                  <c:v>158467.70944832091</c:v>
                </c:pt>
                <c:pt idx="52">
                  <c:v>188214.43912513182</c:v>
                </c:pt>
                <c:pt idx="53">
                  <c:v>222998.38811148424</c:v>
                </c:pt>
                <c:pt idx="54">
                  <c:v>263442.31040030805</c:v>
                </c:pt>
                <c:pt idx="55">
                  <c:v>310147.12240131065</c:v>
                </c:pt>
                <c:pt idx="56">
                  <c:v>363640.43274205748</c:v>
                </c:pt>
                <c:pt idx="57">
                  <c:v>424305.00361349958</c:v>
                </c:pt>
                <c:pt idx="58">
                  <c:v>492284.71567936731</c:v>
                </c:pt>
                <c:pt idx="59">
                  <c:v>567368.17984867841</c:v>
                </c:pt>
                <c:pt idx="60">
                  <c:v>648854.81388179271</c:v>
                </c:pt>
                <c:pt idx="61">
                  <c:v>735415.42630216514</c:v>
                </c:pt>
                <c:pt idx="62">
                  <c:v>824968.985955699</c:v>
                </c:pt>
                <c:pt idx="63">
                  <c:v>914607.97258070798</c:v>
                </c:pt>
                <c:pt idx="64">
                  <c:v>1000613.3494898735</c:v>
                </c:pt>
                <c:pt idx="65">
                  <c:v>1078601.5875520157</c:v>
                </c:pt>
                <c:pt idx="66">
                  <c:v>1143834.0059838991</c:v>
                </c:pt>
                <c:pt idx="67">
                  <c:v>1191688.317113007</c:v>
                </c:pt>
                <c:pt idx="68">
                  <c:v>1218245.0250956865</c:v>
                </c:pt>
                <c:pt idx="69">
                  <c:v>1220888.665540027</c:v>
                </c:pt>
                <c:pt idx="70">
                  <c:v>1198787.1677085198</c:v>
                </c:pt>
                <c:pt idx="71">
                  <c:v>1153115.4122351808</c:v>
                </c:pt>
                <c:pt idx="72">
                  <c:v>1086942.7899617159</c:v>
                </c:pt>
                <c:pt idx="73">
                  <c:v>1004796.4032609006</c:v>
                </c:pt>
                <c:pt idx="74">
                  <c:v>912005.64382675732</c:v>
                </c:pt>
                <c:pt idx="75">
                  <c:v>813989.59408424317</c:v>
                </c:pt>
                <c:pt idx="76">
                  <c:v>715644.57274506928</c:v>
                </c:pt>
                <c:pt idx="77">
                  <c:v>620934.47387220105</c:v>
                </c:pt>
                <c:pt idx="78">
                  <c:v>532712.30007555697</c:v>
                </c:pt>
                <c:pt idx="79">
                  <c:v>452739.42985645373</c:v>
                </c:pt>
                <c:pt idx="80">
                  <c:v>381836.73114317167</c:v>
                </c:pt>
                <c:pt idx="81">
                  <c:v>320098.14535099472</c:v>
                </c:pt>
                <c:pt idx="82">
                  <c:v>267112.07401142939</c:v>
                </c:pt>
                <c:pt idx="83">
                  <c:v>222156.71838162624</c:v>
                </c:pt>
                <c:pt idx="84">
                  <c:v>184354.20778334126</c:v>
                </c:pt>
                <c:pt idx="85">
                  <c:v>152781.41203689598</c:v>
                </c:pt>
                <c:pt idx="86">
                  <c:v>126542.61898188881</c:v>
                </c:pt>
                <c:pt idx="87">
                  <c:v>104812.16567618668</c:v>
                </c:pt>
                <c:pt idx="88">
                  <c:v>86855.31839112856</c:v>
                </c:pt>
                <c:pt idx="89">
                  <c:v>72034.559592073434</c:v>
                </c:pt>
                <c:pt idx="90">
                  <c:v>59806.849871965038</c:v>
                </c:pt>
                <c:pt idx="91">
                  <c:v>49715.87870581531</c:v>
                </c:pt>
                <c:pt idx="92">
                  <c:v>41382.015306934918</c:v>
                </c:pt>
                <c:pt idx="93">
                  <c:v>34491.675555162154</c:v>
                </c:pt>
                <c:pt idx="94">
                  <c:v>28787.10974788999</c:v>
                </c:pt>
                <c:pt idx="95">
                  <c:v>24057.135453512812</c:v>
                </c:pt>
                <c:pt idx="96">
                  <c:v>20129.032293919099</c:v>
                </c:pt>
                <c:pt idx="97">
                  <c:v>16861.63041350546</c:v>
                </c:pt>
                <c:pt idx="98">
                  <c:v>14139.521783467762</c:v>
                </c:pt>
                <c:pt idx="99">
                  <c:v>11868.273934762565</c:v>
                </c:pt>
                <c:pt idx="100">
                  <c:v>9970.5086151737851</c:v>
                </c:pt>
                <c:pt idx="101">
                  <c:v>8382.7093970898841</c:v>
                </c:pt>
                <c:pt idx="102">
                  <c:v>7052.6335016480371</c:v>
                </c:pt>
                <c:pt idx="103">
                  <c:v>5937.2185368510054</c:v>
                </c:pt>
                <c:pt idx="104">
                  <c:v>5000.8912359994101</c:v>
                </c:pt>
                <c:pt idx="105">
                  <c:v>4214.2008645514898</c:v>
                </c:pt>
                <c:pt idx="106">
                  <c:v>3552.7138913334074</c:v>
                </c:pt>
                <c:pt idx="107">
                  <c:v>2996.1184931243979</c:v>
                </c:pt>
                <c:pt idx="108">
                  <c:v>2527.4974859132758</c:v>
                </c:pt>
                <c:pt idx="109">
                  <c:v>2132.7365140886409</c:v>
                </c:pt>
                <c:pt idx="110">
                  <c:v>1800.0410092661934</c:v>
                </c:pt>
                <c:pt idx="111">
                  <c:v>1519.5407966050952</c:v>
                </c:pt>
                <c:pt idx="112">
                  <c:v>1282.9655084431733</c:v>
                </c:pt>
                <c:pt idx="113">
                  <c:v>1083.3773670788401</c:v>
                </c:pt>
                <c:pt idx="114">
                  <c:v>914.95059456702745</c:v>
                </c:pt>
                <c:pt idx="115">
                  <c:v>772.78884178826434</c:v>
                </c:pt>
                <c:pt idx="116">
                  <c:v>652.77371917514608</c:v>
                </c:pt>
                <c:pt idx="117">
                  <c:v>551.43885148890581</c:v>
                </c:pt>
                <c:pt idx="118">
                  <c:v>465.86494368421631</c:v>
                </c:pt>
                <c:pt idx="119">
                  <c:v>393.59219310664167</c:v>
                </c:pt>
                <c:pt idx="120">
                  <c:v>332.54706124994016</c:v>
                </c:pt>
                <c:pt idx="121">
                  <c:v>280.98096219525195</c:v>
                </c:pt>
                <c:pt idx="122">
                  <c:v>237.41886287116427</c:v>
                </c:pt>
                <c:pt idx="123">
                  <c:v>200.61614443053958</c:v>
                </c:pt>
                <c:pt idx="124">
                  <c:v>169.52236153703575</c:v>
                </c:pt>
                <c:pt idx="125">
                  <c:v>143.25077065326175</c:v>
                </c:pt>
                <c:pt idx="126">
                  <c:v>121.05269008768141</c:v>
                </c:pt>
                <c:pt idx="127">
                  <c:v>102.29591190672761</c:v>
                </c:pt>
                <c:pt idx="128">
                  <c:v>86.446515426943137</c:v>
                </c:pt>
                <c:pt idx="129">
                  <c:v>73.053539088460184</c:v>
                </c:pt>
                <c:pt idx="130">
                  <c:v>61.736056237513736</c:v>
                </c:pt>
                <c:pt idx="131">
                  <c:v>52.172274046026779</c:v>
                </c:pt>
                <c:pt idx="132">
                  <c:v>44.090336154163253</c:v>
                </c:pt>
                <c:pt idx="133">
                  <c:v>37.260560807066746</c:v>
                </c:pt>
                <c:pt idx="134">
                  <c:v>31.488889032297074</c:v>
                </c:pt>
                <c:pt idx="135">
                  <c:v>26.611353207407916</c:v>
                </c:pt>
                <c:pt idx="136">
                  <c:v>22.489406375067695</c:v>
                </c:pt>
                <c:pt idx="137">
                  <c:v>19.005977843920057</c:v>
                </c:pt>
                <c:pt idx="138">
                  <c:v>16.062141765245233</c:v>
                </c:pt>
                <c:pt idx="139">
                  <c:v>13.574303158819458</c:v>
                </c:pt>
                <c:pt idx="140">
                  <c:v>11.471820824056163</c:v>
                </c:pt>
                <c:pt idx="141">
                  <c:v>9.6949991702004663</c:v>
                </c:pt>
                <c:pt idx="142">
                  <c:v>8.1933916118137358</c:v>
                </c:pt>
                <c:pt idx="143">
                  <c:v>6.9243671201713397</c:v>
                </c:pt>
                <c:pt idx="144">
                  <c:v>5.8518990627911638</c:v>
                </c:pt>
                <c:pt idx="145">
                  <c:v>4.9455418243465861</c:v>
                </c:pt>
                <c:pt idx="146">
                  <c:v>4.1795660690999066</c:v>
                </c:pt>
                <c:pt idx="147">
                  <c:v>3.5322280342441914</c:v>
                </c:pt>
                <c:pt idx="148">
                  <c:v>2.9851520667198073</c:v>
                </c:pt>
                <c:pt idx="149">
                  <c:v>2.5228088438389875</c:v>
                </c:pt>
                <c:pt idx="150">
                  <c:v>2.1320744435590102</c:v>
                </c:pt>
                <c:pt idx="151">
                  <c:v>1.8018577319502196</c:v>
                </c:pt>
                <c:pt idx="152">
                  <c:v>1.522785479425333</c:v>
                </c:pt>
                <c:pt idx="153">
                  <c:v>1.2869362593713134</c:v>
                </c:pt>
                <c:pt idx="154">
                  <c:v>1.087615569964018</c:v>
                </c:pt>
                <c:pt idx="155">
                  <c:v>0.91916579180797031</c:v>
                </c:pt>
                <c:pt idx="156">
                  <c:v>0.7768055840957514</c:v>
                </c:pt>
                <c:pt idx="157">
                  <c:v>0.65649415847156667</c:v>
                </c:pt>
                <c:pt idx="158">
                  <c:v>0.55481657655890826</c:v>
                </c:pt>
                <c:pt idx="159">
                  <c:v>0.46888681430862722</c:v>
                </c:pt>
                <c:pt idx="160">
                  <c:v>0.39626584094524225</c:v>
                </c:pt>
                <c:pt idx="161">
                  <c:v>0.33489238669716043</c:v>
                </c:pt>
                <c:pt idx="162">
                  <c:v>0.28302443382099002</c:v>
                </c:pt>
                <c:pt idx="163">
                  <c:v>0.23918976991809149</c:v>
                </c:pt>
                <c:pt idx="164">
                  <c:v>0.20214419984937868</c:v>
                </c:pt>
                <c:pt idx="165">
                  <c:v>0.17083622999541564</c:v>
                </c:pt>
                <c:pt idx="166">
                  <c:v>0.14437722236194325</c:v>
                </c:pt>
                <c:pt idx="167">
                  <c:v>0.12201617131677348</c:v>
                </c:pt>
                <c:pt idx="168">
                  <c:v>0.10311838697371123</c:v>
                </c:pt>
                <c:pt idx="169">
                  <c:v>8.714748014017043E-2</c:v>
                </c:pt>
                <c:pt idx="170">
                  <c:v>7.3650137467070803E-2</c:v>
                </c:pt>
                <c:pt idx="171">
                  <c:v>6.2243254643923246E-2</c:v>
                </c:pt>
                <c:pt idx="172">
                  <c:v>5.2603062417785895E-2</c:v>
                </c:pt>
                <c:pt idx="173">
                  <c:v>4.4455936782554661E-2</c:v>
                </c:pt>
                <c:pt idx="174">
                  <c:v>3.757063249092351E-2</c:v>
                </c:pt>
                <c:pt idx="175">
                  <c:v>3.1751719442556954E-2</c:v>
                </c:pt>
                <c:pt idx="176">
                  <c:v>2.6834035645541005E-2</c:v>
                </c:pt>
                <c:pt idx="177">
                  <c:v>2.2677999303310541E-2</c:v>
                </c:pt>
                <c:pt idx="178">
                  <c:v>1.9165646965129776E-2</c:v>
                </c:pt>
                <c:pt idx="179">
                  <c:v>1.6197285287077787E-2</c:v>
                </c:pt>
              </c:numCache>
            </c:numRef>
          </c:val>
          <c:smooth val="0"/>
          <c:extLst>
            <c:ext xmlns:c16="http://schemas.microsoft.com/office/drawing/2014/chart" uri="{C3380CC4-5D6E-409C-BE32-E72D297353CC}">
              <c16:uniqueId val="{0000000D-2861-F145-88EE-731E0B196363}"/>
            </c:ext>
          </c:extLst>
        </c:ser>
        <c:ser>
          <c:idx val="2"/>
          <c:order val="2"/>
          <c:tx>
            <c:v>I</c:v>
          </c:tx>
          <c:spPr>
            <a:ln w="28575" cap="rnd">
              <a:solidFill>
                <a:schemeClr val="accent3"/>
              </a:solidFill>
              <a:round/>
            </a:ln>
            <a:effectLst/>
          </c:spPr>
          <c:marker>
            <c:symbol val="none"/>
          </c:marker>
          <c:cat>
            <c:numRef>
              <c:f>Sheet1!$A$32:$A$211</c:f>
              <c:numCache>
                <c:formatCode>General</c:formatCod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numCache>
            </c:numRef>
          </c:cat>
          <c:val>
            <c:numRef>
              <c:f>Sheet1!$D$32:$D$211</c:f>
              <c:numCache>
                <c:formatCode>0.0</c:formatCode>
                <c:ptCount val="180"/>
                <c:pt idx="0">
                  <c:v>20</c:v>
                </c:pt>
                <c:pt idx="1">
                  <c:v>15.969200000000001</c:v>
                </c:pt>
                <c:pt idx="2">
                  <c:v>17.079757246141615</c:v>
                </c:pt>
                <c:pt idx="3">
                  <c:v>19.981459109873096</c:v>
                </c:pt>
                <c:pt idx="4">
                  <c:v>23.882709198458024</c:v>
                </c:pt>
                <c:pt idx="5">
                  <c:v>28.682532140594027</c:v>
                </c:pt>
                <c:pt idx="6">
                  <c:v>34.483193205489172</c:v>
                </c:pt>
                <c:pt idx="7">
                  <c:v>41.4664768614523</c:v>
                </c:pt>
                <c:pt idx="8">
                  <c:v>49.866449825110429</c:v>
                </c:pt>
                <c:pt idx="9">
                  <c:v>59.968657231596652</c:v>
                </c:pt>
                <c:pt idx="10">
                  <c:v>72.117554329906426</c:v>
                </c:pt>
                <c:pt idx="11">
                  <c:v>86.727650632996756</c:v>
                </c:pt>
                <c:pt idx="12">
                  <c:v>104.29749071467225</c:v>
                </c:pt>
                <c:pt idx="13">
                  <c:v>125.42661787736364</c:v>
                </c:pt>
                <c:pt idx="14">
                  <c:v>150.83601160441535</c:v>
                </c:pt>
                <c:pt idx="15">
                  <c:v>181.39267164565746</c:v>
                </c:pt>
                <c:pt idx="16">
                  <c:v>218.13917908714893</c:v>
                </c:pt>
                <c:pt idx="17">
                  <c:v>262.32923783511018</c:v>
                </c:pt>
                <c:pt idx="18">
                  <c:v>315.47040347649892</c:v>
                </c:pt>
                <c:pt idx="19">
                  <c:v>379.37544957319938</c:v>
                </c:pt>
                <c:pt idx="20">
                  <c:v>456.22411268603258</c:v>
                </c:pt>
                <c:pt idx="21">
                  <c:v>548.63730641552183</c:v>
                </c:pt>
                <c:pt idx="22">
                  <c:v>659.76631272189297</c:v>
                </c:pt>
                <c:pt idx="23">
                  <c:v>793.39995898182087</c:v>
                </c:pt>
                <c:pt idx="24">
                  <c:v>954.09338722278562</c:v>
                </c:pt>
                <c:pt idx="25">
                  <c:v>1147.3227359824414</c:v>
                </c:pt>
                <c:pt idx="26">
                  <c:v>1379.670906498317</c:v>
                </c:pt>
                <c:pt idx="27">
                  <c:v>1659.0505979612512</c:v>
                </c:pt>
                <c:pt idx="28">
                  <c:v>1994.9719993944784</c:v>
                </c:pt>
                <c:pt idx="29">
                  <c:v>2398.8639499610176</c:v>
                </c:pt>
                <c:pt idx="30">
                  <c:v>2884.4590601522323</c:v>
                </c:pt>
                <c:pt idx="31">
                  <c:v>3468.2552611165479</c:v>
                </c:pt>
                <c:pt idx="32">
                  <c:v>4170.0685575073667</c:v>
                </c:pt>
                <c:pt idx="33">
                  <c:v>5013.6944388110805</c:v>
                </c:pt>
                <c:pt idx="34">
                  <c:v>6027.6984882306315</c:v>
                </c:pt>
                <c:pt idx="35">
                  <c:v>7246.3602383216357</c:v>
                </c:pt>
                <c:pt idx="36">
                  <c:v>8710.7982584567399</c:v>
                </c:pt>
                <c:pt idx="37">
                  <c:v>10470.308783485381</c:v>
                </c:pt>
                <c:pt idx="38">
                  <c:v>12583.954808328246</c:v>
                </c:pt>
                <c:pt idx="39">
                  <c:v>15122.447288814366</c:v>
                </c:pt>
                <c:pt idx="40">
                  <c:v>18170.364571909013</c:v>
                </c:pt>
                <c:pt idx="41">
                  <c:v>21828.759884569183</c:v>
                </c:pt>
                <c:pt idx="42">
                  <c:v>26218.208787816373</c:v>
                </c:pt>
                <c:pt idx="43">
                  <c:v>31482.347657704056</c:v>
                </c:pt>
                <c:pt idx="44">
                  <c:v>37791.948572079054</c:v>
                </c:pt>
                <c:pt idx="45">
                  <c:v>45349.562685897559</c:v>
                </c:pt>
                <c:pt idx="46">
                  <c:v>54394.739330176337</c:v>
                </c:pt>
                <c:pt idx="47">
                  <c:v>65209.786202484254</c:v>
                </c:pt>
                <c:pt idx="48">
                  <c:v>78125.969720675959</c:v>
                </c:pt>
                <c:pt idx="49">
                  <c:v>93529.954135495267</c:v>
                </c:pt>
                <c:pt idx="50">
                  <c:v>111870.13098608788</c:v>
                </c:pt>
                <c:pt idx="51">
                  <c:v>133662.28208557065</c:v>
                </c:pt>
                <c:pt idx="52">
                  <c:v>159493.73300033563</c:v>
                </c:pt>
                <c:pt idx="53">
                  <c:v>190024.77428011689</c:v>
                </c:pt>
                <c:pt idx="54">
                  <c:v>225985.6445128264</c:v>
                </c:pt>
                <c:pt idx="55">
                  <c:v>268166.78708101396</c:v>
                </c:pt>
                <c:pt idx="56">
                  <c:v>317399.44457234285</c:v>
                </c:pt>
                <c:pt idx="57">
                  <c:v>374523.02461633796</c:v>
                </c:pt>
                <c:pt idx="58">
                  <c:v>440335.22043845657</c:v>
                </c:pt>
                <c:pt idx="59">
                  <c:v>515520.87043251935</c:v>
                </c:pt>
                <c:pt idx="60">
                  <c:v>600556.39809515933</c:v>
                </c:pt>
                <c:pt idx="61">
                  <c:v>695588.91464569792</c:v>
                </c:pt>
                <c:pt idx="62">
                  <c:v>800293.26174662507</c:v>
                </c:pt>
                <c:pt idx="63">
                  <c:v>913716.83009745798</c:v>
                </c:pt>
                <c:pt idx="64">
                  <c:v>1034130.7950289922</c:v>
                </c:pt>
                <c:pt idx="65">
                  <c:v>1158916.3199789773</c:v>
                </c:pt>
                <c:pt idx="66">
                  <c:v>1284522.6535052354</c:v>
                </c:pt>
                <c:pt idx="67">
                  <c:v>1406536.6819104287</c:v>
                </c:pt>
                <c:pt idx="68">
                  <c:v>1519895.4886368322</c:v>
                </c:pt>
                <c:pt idx="69">
                  <c:v>1619251.3452138286</c:v>
                </c:pt>
                <c:pt idx="70">
                  <c:v>1699463.3547242626</c:v>
                </c:pt>
                <c:pt idx="71">
                  <c:v>1756149.637060072</c:v>
                </c:pt>
                <c:pt idx="72">
                  <c:v>1786202.6714813001</c:v>
                </c:pt>
                <c:pt idx="73">
                  <c:v>1788163.3341282101</c:v>
                </c:pt>
                <c:pt idx="74">
                  <c:v>1762374.0980538905</c:v>
                </c:pt>
                <c:pt idx="75">
                  <c:v>1710883.1017264198</c:v>
                </c:pt>
                <c:pt idx="76">
                  <c:v>1637130.2562345299</c:v>
                </c:pt>
                <c:pt idx="77">
                  <c:v>1545492.6671171309</c:v>
                </c:pt>
                <c:pt idx="78">
                  <c:v>1440785.2547857873</c:v>
                </c:pt>
                <c:pt idx="79">
                  <c:v>1327802.5904614201</c:v>
                </c:pt>
                <c:pt idx="80">
                  <c:v>1210959.4865220247</c:v>
                </c:pt>
                <c:pt idx="81">
                  <c:v>1094054.3430790522</c:v>
                </c:pt>
                <c:pt idx="82">
                  <c:v>980151.31317678129</c:v>
                </c:pt>
                <c:pt idx="83">
                  <c:v>871559.93816493871</c:v>
                </c:pt>
                <c:pt idx="84">
                  <c:v>769883.93544825853</c:v>
                </c:pt>
                <c:pt idx="85">
                  <c:v>676111.47828986926</c:v>
                </c:pt>
                <c:pt idx="86">
                  <c:v>590724.18116361543</c:v>
                </c:pt>
                <c:pt idx="87">
                  <c:v>513808.32181286928</c:v>
                </c:pt>
                <c:pt idx="88">
                  <c:v>445157.84380487376</c:v>
                </c:pt>
                <c:pt idx="89">
                  <c:v>384363.55298868532</c:v>
                </c:pt>
                <c:pt idx="90">
                  <c:v>330886.43086350616</c:v>
                </c:pt>
                <c:pt idx="91">
                  <c:v>284115.26059463952</c:v>
                </c:pt>
                <c:pt idx="92">
                  <c:v>243410.05858343237</c:v>
                </c:pt>
                <c:pt idx="93">
                  <c:v>208133.40647373674</c:v>
                </c:pt>
                <c:pt idx="94">
                  <c:v>177671.92769288883</c:v>
                </c:pt>
                <c:pt idx="95">
                  <c:v>151450.03493171139</c:v>
                </c:pt>
                <c:pt idx="96">
                  <c:v>128937.82099759404</c:v>
                </c:pt>
                <c:pt idx="97">
                  <c:v>109654.660307614</c:v>
                </c:pt>
                <c:pt idx="98">
                  <c:v>93169.782996914786</c:v>
                </c:pt>
                <c:pt idx="99">
                  <c:v>79100.80568561134</c:v>
                </c:pt>
                <c:pt idx="100">
                  <c:v>67110.964528009164</c:v>
                </c:pt>
                <c:pt idx="101">
                  <c:v>56905.600105887068</c:v>
                </c:pt>
                <c:pt idx="102">
                  <c:v>48228.28768977752</c:v>
                </c:pt>
                <c:pt idx="103">
                  <c:v>40856.885544828547</c:v>
                </c:pt>
                <c:pt idx="104">
                  <c:v>34599.682604895184</c:v>
                </c:pt>
                <c:pt idx="105">
                  <c:v>29291.759354292411</c:v>
                </c:pt>
                <c:pt idx="106">
                  <c:v>24791.627061923966</c:v>
                </c:pt>
                <c:pt idx="107">
                  <c:v>20978.176269677831</c:v>
                </c:pt>
                <c:pt idx="108">
                  <c:v>17747.942082497386</c:v>
                </c:pt>
                <c:pt idx="109">
                  <c:v>15012.678497999985</c:v>
                </c:pt>
                <c:pt idx="110">
                  <c:v>12697.224532704584</c:v>
                </c:pt>
                <c:pt idx="111">
                  <c:v>10737.639556468945</c:v>
                </c:pt>
                <c:pt idx="112">
                  <c:v>9079.5827655276898</c:v>
                </c:pt>
                <c:pt idx="113">
                  <c:v>7676.9111692748165</c:v>
                </c:pt>
                <c:pt idx="114">
                  <c:v>6490.4711554564228</c:v>
                </c:pt>
                <c:pt idx="115">
                  <c:v>5487.0601467765555</c:v>
                </c:pt>
                <c:pt idx="116">
                  <c:v>4638.5367291107004</c:v>
                </c:pt>
                <c:pt idx="117">
                  <c:v>3921.059685211053</c:v>
                </c:pt>
                <c:pt idx="118">
                  <c:v>3314.4384537994229</c:v>
                </c:pt>
                <c:pt idx="119">
                  <c:v>2801.5795540675313</c:v>
                </c:pt>
                <c:pt idx="120">
                  <c:v>2368.0154110452727</c:v>
                </c:pt>
                <c:pt idx="121">
                  <c:v>2001.5037564994384</c:v>
                </c:pt>
                <c:pt idx="122">
                  <c:v>1691.6873498255607</c:v>
                </c:pt>
                <c:pt idx="123">
                  <c:v>1429.8051626778147</c:v>
                </c:pt>
                <c:pt idx="124">
                  <c:v>1208.4474062870977</c:v>
                </c:pt>
                <c:pt idx="125">
                  <c:v>1021.3478624158291</c:v>
                </c:pt>
                <c:pt idx="126">
                  <c:v>863.20792085207904</c:v>
                </c:pt>
                <c:pt idx="127">
                  <c:v>729.54754228274896</c:v>
                </c:pt>
                <c:pt idx="128">
                  <c:v>616.57906927602403</c:v>
                </c:pt>
                <c:pt idx="129">
                  <c:v>521.10041329130627</c:v>
                </c:pt>
                <c:pt idx="130">
                  <c:v>440.40466451303359</c:v>
                </c:pt>
                <c:pt idx="131">
                  <c:v>372.20361515416886</c:v>
                </c:pt>
                <c:pt idx="132">
                  <c:v>314.56306581332461</c:v>
                </c:pt>
                <c:pt idx="133">
                  <c:v>265.84810746864355</c:v>
                </c:pt>
                <c:pt idx="134">
                  <c:v>224.67684663816635</c:v>
                </c:pt>
                <c:pt idx="135">
                  <c:v>189.88127501446522</c:v>
                </c:pt>
                <c:pt idx="136">
                  <c:v>160.4741834661167</c:v>
                </c:pt>
                <c:pt idx="137">
                  <c:v>135.6211888532531</c:v>
                </c:pt>
                <c:pt idx="138">
                  <c:v>114.61708507379383</c:v>
                </c:pt>
                <c:pt idx="139">
                  <c:v>96.865850955848074</c:v>
                </c:pt>
                <c:pt idx="140">
                  <c:v>81.863750306093337</c:v>
                </c:pt>
                <c:pt idx="141">
                  <c:v>69.185046403813985</c:v>
                </c:pt>
                <c:pt idx="142">
                  <c:v>58.469926875266069</c:v>
                </c:pt>
                <c:pt idx="143">
                  <c:v>49.414297219558911</c:v>
                </c:pt>
                <c:pt idx="144">
                  <c:v>41.761154008946058</c:v>
                </c:pt>
                <c:pt idx="145">
                  <c:v>35.293293417892528</c:v>
                </c:pt>
                <c:pt idx="146">
                  <c:v>29.827148489957878</c:v>
                </c:pt>
                <c:pt idx="147">
                  <c:v>25.207580484302035</c:v>
                </c:pt>
                <c:pt idx="148">
                  <c:v>21.303476648899121</c:v>
                </c:pt>
                <c:pt idx="149">
                  <c:v>18.004029603297685</c:v>
                </c:pt>
                <c:pt idx="150">
                  <c:v>15.21559282204745</c:v>
                </c:pt>
                <c:pt idx="151">
                  <c:v>12.859023034397158</c:v>
                </c:pt>
                <c:pt idx="152">
                  <c:v>10.867434156784178</c:v>
                </c:pt>
                <c:pt idx="153">
                  <c:v>9.1842990414745298</c:v>
                </c:pt>
                <c:pt idx="154">
                  <c:v>7.7618451870264016</c:v>
                </c:pt>
                <c:pt idx="155">
                  <c:v>6.5596988928311193</c:v>
                </c:pt>
                <c:pt idx="156">
                  <c:v>5.54373938664199</c:v>
                </c:pt>
                <c:pt idx="157">
                  <c:v>4.6851304101620492</c:v>
                </c:pt>
                <c:pt idx="158">
                  <c:v>3.9595017820690224</c:v>
                </c:pt>
                <c:pt idx="159">
                  <c:v>3.346257712904948</c:v>
                </c:pt>
                <c:pt idx="160">
                  <c:v>2.8279922426108577</c:v>
                </c:pt>
                <c:pt idx="161">
                  <c:v>2.3899952110698313</c:v>
                </c:pt>
                <c:pt idx="162">
                  <c:v>2.019834741000972</c:v>
                </c:pt>
                <c:pt idx="163">
                  <c:v>1.7070043837620257</c:v>
                </c:pt>
                <c:pt idx="164">
                  <c:v>1.4426249136413514</c:v>
                </c:pt>
                <c:pt idx="165">
                  <c:v>1.2191923070959165</c:v>
                </c:pt>
                <c:pt idx="166">
                  <c:v>1.0303647541122791</c:v>
                </c:pt>
                <c:pt idx="167">
                  <c:v>0.87078265661501753</c:v>
                </c:pt>
                <c:pt idx="168">
                  <c:v>0.73591650504931239</c:v>
                </c:pt>
                <c:pt idx="169">
                  <c:v>0.62193831548391976</c:v>
                </c:pt>
                <c:pt idx="170">
                  <c:v>0.52561297826796738</c:v>
                </c:pt>
                <c:pt idx="171">
                  <c:v>0.44420643440437579</c:v>
                </c:pt>
                <c:pt idx="172">
                  <c:v>0.37540807341094434</c:v>
                </c:pt>
                <c:pt idx="173">
                  <c:v>0.31726515008082534</c:v>
                </c:pt>
                <c:pt idx="174">
                  <c:v>0.2681273586821265</c:v>
                </c:pt>
                <c:pt idx="175">
                  <c:v>0.22659999143280823</c:v>
                </c:pt>
                <c:pt idx="176">
                  <c:v>0.19150435173381153</c:v>
                </c:pt>
                <c:pt idx="177">
                  <c:v>0.16184429855534432</c:v>
                </c:pt>
                <c:pt idx="178">
                  <c:v>0.13677797239250264</c:v>
                </c:pt>
                <c:pt idx="179">
                  <c:v>0.11559390027590588</c:v>
                </c:pt>
              </c:numCache>
            </c:numRef>
          </c:val>
          <c:smooth val="0"/>
          <c:extLst>
            <c:ext xmlns:c16="http://schemas.microsoft.com/office/drawing/2014/chart" uri="{C3380CC4-5D6E-409C-BE32-E72D297353CC}">
              <c16:uniqueId val="{0000000E-2861-F145-88EE-731E0B196363}"/>
            </c:ext>
          </c:extLst>
        </c:ser>
        <c:ser>
          <c:idx val="3"/>
          <c:order val="3"/>
          <c:tx>
            <c:v>R</c:v>
          </c:tx>
          <c:spPr>
            <a:ln w="28575" cap="rnd">
              <a:solidFill>
                <a:schemeClr val="accent4"/>
              </a:solidFill>
              <a:round/>
            </a:ln>
            <a:effectLst/>
          </c:spPr>
          <c:marker>
            <c:symbol val="none"/>
          </c:marker>
          <c:cat>
            <c:numRef>
              <c:f>Sheet1!$A$32:$A$211</c:f>
              <c:numCache>
                <c:formatCode>General</c:formatCode>
                <c:ptCount val="1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numCache>
            </c:numRef>
          </c:cat>
          <c:val>
            <c:numRef>
              <c:f>Sheet1!$E$32:$E$211</c:f>
              <c:numCache>
                <c:formatCode>0.0</c:formatCode>
                <c:ptCount val="180"/>
                <c:pt idx="0">
                  <c:v>0</c:v>
                </c:pt>
                <c:pt idx="1">
                  <c:v>4</c:v>
                </c:pt>
                <c:pt idx="2">
                  <c:v>7.1938399999999998</c:v>
                </c:pt>
                <c:pt idx="3">
                  <c:v>10.609791449228323</c:v>
                </c:pt>
                <c:pt idx="4">
                  <c:v>14.606083271202943</c:v>
                </c:pt>
                <c:pt idx="5">
                  <c:v>19.382625110894548</c:v>
                </c:pt>
                <c:pt idx="6">
                  <c:v>25.119131539013352</c:v>
                </c:pt>
                <c:pt idx="7">
                  <c:v>32.01577018011119</c:v>
                </c:pt>
                <c:pt idx="8">
                  <c:v>40.309065552401648</c:v>
                </c:pt>
                <c:pt idx="9">
                  <c:v>50.282355517423738</c:v>
                </c:pt>
                <c:pt idx="10">
                  <c:v>62.276086963743069</c:v>
                </c:pt>
                <c:pt idx="11">
                  <c:v>76.699597829724354</c:v>
                </c:pt>
                <c:pt idx="12">
                  <c:v>94.045127956323711</c:v>
                </c:pt>
                <c:pt idx="13">
                  <c:v>114.90462609925817</c:v>
                </c:pt>
                <c:pt idx="14">
                  <c:v>139.98994967473089</c:v>
                </c:pt>
                <c:pt idx="15">
                  <c:v>170.15715199561396</c:v>
                </c:pt>
                <c:pt idx="16">
                  <c:v>206.43568632474546</c:v>
                </c:pt>
                <c:pt idx="17">
                  <c:v>250.06352214217526</c:v>
                </c:pt>
                <c:pt idx="18">
                  <c:v>302.52936970919728</c:v>
                </c:pt>
                <c:pt idx="19">
                  <c:v>365.62345040449708</c:v>
                </c:pt>
                <c:pt idx="20">
                  <c:v>441.49854031913696</c:v>
                </c:pt>
                <c:pt idx="21">
                  <c:v>532.74336285634354</c:v>
                </c:pt>
                <c:pt idx="22">
                  <c:v>642.47082413944793</c:v>
                </c:pt>
                <c:pt idx="23">
                  <c:v>774.42408668382654</c:v>
                </c:pt>
                <c:pt idx="24">
                  <c:v>933.10407848019076</c:v>
                </c:pt>
                <c:pt idx="25">
                  <c:v>1123.9227559247479</c:v>
                </c:pt>
                <c:pt idx="26">
                  <c:v>1353.3873031212361</c:v>
                </c:pt>
                <c:pt idx="27">
                  <c:v>1629.3214844208994</c:v>
                </c:pt>
                <c:pt idx="28">
                  <c:v>1961.1316040131496</c:v>
                </c:pt>
                <c:pt idx="29">
                  <c:v>2360.1260038920454</c:v>
                </c:pt>
                <c:pt idx="30">
                  <c:v>2839.8987938842492</c:v>
                </c:pt>
                <c:pt idx="31">
                  <c:v>3416.7906059146958</c:v>
                </c:pt>
                <c:pt idx="32">
                  <c:v>4110.4416581380056</c:v>
                </c:pt>
                <c:pt idx="33">
                  <c:v>4944.4553696394787</c:v>
                </c:pt>
                <c:pt idx="34">
                  <c:v>5947.1942574016948</c:v>
                </c:pt>
                <c:pt idx="35">
                  <c:v>7152.7339550478209</c:v>
                </c:pt>
                <c:pt idx="36">
                  <c:v>8602.0060027121472</c:v>
                </c:pt>
                <c:pt idx="37">
                  <c:v>10344.165654403496</c:v>
                </c:pt>
                <c:pt idx="38">
                  <c:v>12438.227411100572</c:v>
                </c:pt>
                <c:pt idx="39">
                  <c:v>14955.018372766221</c:v>
                </c:pt>
                <c:pt idx="40">
                  <c:v>17979.507830529095</c:v>
                </c:pt>
                <c:pt idx="41">
                  <c:v>21613.580744910898</c:v>
                </c:pt>
                <c:pt idx="42">
                  <c:v>25979.332721824736</c:v>
                </c:pt>
                <c:pt idx="43">
                  <c:v>31222.974479388009</c:v>
                </c:pt>
                <c:pt idx="44">
                  <c:v>37519.444010928819</c:v>
                </c:pt>
                <c:pt idx="45">
                  <c:v>45077.83372534463</c:v>
                </c:pt>
                <c:pt idx="46">
                  <c:v>54147.746262524146</c:v>
                </c:pt>
                <c:pt idx="47">
                  <c:v>65026.694128559415</c:v>
                </c:pt>
                <c:pt idx="48">
                  <c:v>78068.651369056272</c:v>
                </c:pt>
                <c:pt idx="49">
                  <c:v>93693.845313191472</c:v>
                </c:pt>
                <c:pt idx="50">
                  <c:v>112399.83614029053</c:v>
                </c:pt>
                <c:pt idx="51">
                  <c:v>134773.86233750812</c:v>
                </c:pt>
                <c:pt idx="52">
                  <c:v>161506.31875462225</c:v>
                </c:pt>
                <c:pt idx="53">
                  <c:v>193405.06535468937</c:v>
                </c:pt>
                <c:pt idx="54">
                  <c:v>231410.02021071274</c:v>
                </c:pt>
                <c:pt idx="55">
                  <c:v>276607.14911327802</c:v>
                </c:pt>
                <c:pt idx="56">
                  <c:v>330240.5065294808</c:v>
                </c:pt>
                <c:pt idx="57">
                  <c:v>393720.39544394938</c:v>
                </c:pt>
                <c:pt idx="58">
                  <c:v>468625.000367217</c:v>
                </c:pt>
                <c:pt idx="59">
                  <c:v>556692.04445490835</c:v>
                </c:pt>
                <c:pt idx="60">
                  <c:v>659796.21854141227</c:v>
                </c:pt>
                <c:pt idx="61">
                  <c:v>779907.4981604442</c:v>
                </c:pt>
                <c:pt idx="62">
                  <c:v>919025.28108958376</c:v>
                </c:pt>
                <c:pt idx="63">
                  <c:v>1079083.9334389088</c:v>
                </c:pt>
                <c:pt idx="64">
                  <c:v>1261827.2994584003</c:v>
                </c:pt>
                <c:pt idx="65">
                  <c:v>1468653.4584641987</c:v>
                </c:pt>
                <c:pt idx="66">
                  <c:v>1700436.7224599943</c:v>
                </c:pt>
                <c:pt idx="67">
                  <c:v>1957341.2531610413</c:v>
                </c:pt>
                <c:pt idx="68">
                  <c:v>2238648.589543127</c:v>
                </c:pt>
                <c:pt idx="69">
                  <c:v>2542627.6872704932</c:v>
                </c:pt>
                <c:pt idx="70">
                  <c:v>2866477.956313259</c:v>
                </c:pt>
                <c:pt idx="71">
                  <c:v>3206370.6272581117</c:v>
                </c:pt>
                <c:pt idx="72">
                  <c:v>3557600.5546701262</c:v>
                </c:pt>
                <c:pt idx="73">
                  <c:v>3914841.0889663864</c:v>
                </c:pt>
                <c:pt idx="74">
                  <c:v>4272473.7557920283</c:v>
                </c:pt>
                <c:pt idx="75">
                  <c:v>4624948.5754028065</c:v>
                </c:pt>
                <c:pt idx="76">
                  <c:v>4967125.1957480907</c:v>
                </c:pt>
                <c:pt idx="77">
                  <c:v>5294551.2469949964</c:v>
                </c:pt>
                <c:pt idx="78">
                  <c:v>5603649.780418423</c:v>
                </c:pt>
                <c:pt idx="79">
                  <c:v>5891806.8313755803</c:v>
                </c:pt>
                <c:pt idx="80">
                  <c:v>6157367.3494678643</c:v>
                </c:pt>
                <c:pt idx="81">
                  <c:v>6399559.2467722688</c:v>
                </c:pt>
                <c:pt idx="82">
                  <c:v>6618370.1153880795</c:v>
                </c:pt>
                <c:pt idx="83">
                  <c:v>6814400.3780234363</c:v>
                </c:pt>
                <c:pt idx="84">
                  <c:v>6988712.3656564243</c:v>
                </c:pt>
                <c:pt idx="85">
                  <c:v>7142689.1527460758</c:v>
                </c:pt>
                <c:pt idx="86">
                  <c:v>7277911.4484040495</c:v>
                </c:pt>
                <c:pt idx="87">
                  <c:v>7396056.2846367722</c:v>
                </c:pt>
                <c:pt idx="88">
                  <c:v>7498817.9489993462</c:v>
                </c:pt>
                <c:pt idx="89">
                  <c:v>7587849.5177603206</c:v>
                </c:pt>
                <c:pt idx="90">
                  <c:v>7664722.2283580573</c:v>
                </c:pt>
                <c:pt idx="91">
                  <c:v>7730899.5145307584</c:v>
                </c:pt>
                <c:pt idx="92">
                  <c:v>7787722.5666496865</c:v>
                </c:pt>
                <c:pt idx="93">
                  <c:v>7836404.5783663727</c:v>
                </c:pt>
                <c:pt idx="94">
                  <c:v>7878031.2596611204</c:v>
                </c:pt>
                <c:pt idx="95">
                  <c:v>7913565.6451996984</c:v>
                </c:pt>
                <c:pt idx="96">
                  <c:v>7943855.6521860408</c:v>
                </c:pt>
                <c:pt idx="97">
                  <c:v>7969643.2163855592</c:v>
                </c:pt>
                <c:pt idx="98">
                  <c:v>7991574.1484470824</c:v>
                </c:pt>
                <c:pt idx="99">
                  <c:v>8010208.1050464651</c:v>
                </c:pt>
                <c:pt idx="100">
                  <c:v>8026028.2661835877</c:v>
                </c:pt>
                <c:pt idx="101">
                  <c:v>8039450.4590891898</c:v>
                </c:pt>
                <c:pt idx="102">
                  <c:v>8050831.5791103672</c:v>
                </c:pt>
                <c:pt idx="103">
                  <c:v>8060477.236648323</c:v>
                </c:pt>
                <c:pt idx="104">
                  <c:v>8068648.613757289</c:v>
                </c:pt>
                <c:pt idx="105">
                  <c:v>8075568.5502782678</c:v>
                </c:pt>
                <c:pt idx="106">
                  <c:v>8081426.9021491259</c:v>
                </c:pt>
                <c:pt idx="107">
                  <c:v>8086385.2275615111</c:v>
                </c:pt>
                <c:pt idx="108">
                  <c:v>8090580.8628154462</c:v>
                </c:pt>
                <c:pt idx="109">
                  <c:v>8094130.4512319453</c:v>
                </c:pt>
                <c:pt idx="110">
                  <c:v>8097132.9869315457</c:v>
                </c:pt>
                <c:pt idx="111">
                  <c:v>8099672.4318380868</c:v>
                </c:pt>
                <c:pt idx="112">
                  <c:v>8101819.9597493811</c:v>
                </c:pt>
                <c:pt idx="113">
                  <c:v>8103635.8763024863</c:v>
                </c:pt>
                <c:pt idx="114">
                  <c:v>8105171.2585363416</c:v>
                </c:pt>
                <c:pt idx="115">
                  <c:v>8106469.352767433</c:v>
                </c:pt>
                <c:pt idx="116">
                  <c:v>8107566.7647967888</c:v>
                </c:pt>
                <c:pt idx="117">
                  <c:v>8108494.4721426107</c:v>
                </c:pt>
                <c:pt idx="118">
                  <c:v>8109278.6840796527</c:v>
                </c:pt>
                <c:pt idx="119">
                  <c:v>8109941.5717704128</c:v>
                </c:pt>
                <c:pt idx="120">
                  <c:v>8110501.8876812262</c:v>
                </c:pt>
                <c:pt idx="121">
                  <c:v>8110975.4907634351</c:v>
                </c:pt>
                <c:pt idx="122">
                  <c:v>8111375.7915147347</c:v>
                </c:pt>
                <c:pt idx="123">
                  <c:v>8111714.1289847</c:v>
                </c:pt>
                <c:pt idx="124">
                  <c:v>8112000.0900172358</c:v>
                </c:pt>
                <c:pt idx="125">
                  <c:v>8112241.7794984933</c:v>
                </c:pt>
                <c:pt idx="126">
                  <c:v>8112446.0490709767</c:v>
                </c:pt>
                <c:pt idx="127">
                  <c:v>8112618.6906551467</c:v>
                </c:pt>
                <c:pt idx="128">
                  <c:v>8112764.6001636032</c:v>
                </c:pt>
                <c:pt idx="129">
                  <c:v>8112887.9159774585</c:v>
                </c:pt>
                <c:pt idx="130">
                  <c:v>8112992.1360601168</c:v>
                </c:pt>
                <c:pt idx="131">
                  <c:v>8113080.216993019</c:v>
                </c:pt>
                <c:pt idx="132">
                  <c:v>8113154.6577160498</c:v>
                </c:pt>
                <c:pt idx="133">
                  <c:v>8113217.5703292126</c:v>
                </c:pt>
                <c:pt idx="134">
                  <c:v>8113270.7399507063</c:v>
                </c:pt>
                <c:pt idx="135">
                  <c:v>8113315.6753200339</c:v>
                </c:pt>
                <c:pt idx="136">
                  <c:v>8113353.6515750363</c:v>
                </c:pt>
                <c:pt idx="137">
                  <c:v>8113385.7464117296</c:v>
                </c:pt>
                <c:pt idx="138">
                  <c:v>8113412.8706494998</c:v>
                </c:pt>
                <c:pt idx="139">
                  <c:v>8113435.7940665148</c:v>
                </c:pt>
                <c:pt idx="140">
                  <c:v>8113455.1672367062</c:v>
                </c:pt>
                <c:pt idx="141">
                  <c:v>8113471.5399867678</c:v>
                </c:pt>
                <c:pt idx="142">
                  <c:v>8113485.3769960487</c:v>
                </c:pt>
                <c:pt idx="143">
                  <c:v>8113497.0709814234</c:v>
                </c:pt>
                <c:pt idx="144">
                  <c:v>8113506.9538408676</c:v>
                </c:pt>
                <c:pt idx="145">
                  <c:v>8113515.3060716698</c:v>
                </c:pt>
                <c:pt idx="146">
                  <c:v>8113522.3647303535</c:v>
                </c:pt>
                <c:pt idx="147">
                  <c:v>8113528.3301600516</c:v>
                </c:pt>
                <c:pt idx="148">
                  <c:v>8113533.3716761488</c:v>
                </c:pt>
                <c:pt idx="149">
                  <c:v>8113537.6323714787</c:v>
                </c:pt>
                <c:pt idx="150">
                  <c:v>8113541.2331773993</c:v>
                </c:pt>
                <c:pt idx="151">
                  <c:v>8113544.2762959637</c:v>
                </c:pt>
                <c:pt idx="152">
                  <c:v>8113546.848100571</c:v>
                </c:pt>
                <c:pt idx="153">
                  <c:v>8113549.0215874026</c:v>
                </c:pt>
                <c:pt idx="154">
                  <c:v>8113550.8584472109</c:v>
                </c:pt>
                <c:pt idx="155">
                  <c:v>8113552.4108162485</c:v>
                </c:pt>
                <c:pt idx="156">
                  <c:v>8113553.7227560272</c:v>
                </c:pt>
                <c:pt idx="157">
                  <c:v>8113554.8315039044</c:v>
                </c:pt>
                <c:pt idx="158">
                  <c:v>8113555.768529986</c:v>
                </c:pt>
                <c:pt idx="159">
                  <c:v>8113556.5604303423</c:v>
                </c:pt>
                <c:pt idx="160">
                  <c:v>8113557.2296818849</c:v>
                </c:pt>
                <c:pt idx="161">
                  <c:v>8113557.7952803336</c:v>
                </c:pt>
                <c:pt idx="162">
                  <c:v>8113558.2732793754</c:v>
                </c:pt>
                <c:pt idx="163">
                  <c:v>8113558.6772463238</c:v>
                </c:pt>
                <c:pt idx="164">
                  <c:v>8113559.0186472004</c:v>
                </c:pt>
                <c:pt idx="165">
                  <c:v>8113559.3071721829</c:v>
                </c:pt>
                <c:pt idx="166">
                  <c:v>8113559.5510106441</c:v>
                </c:pt>
                <c:pt idx="167">
                  <c:v>8113559.7570835948</c:v>
                </c:pt>
                <c:pt idx="168">
                  <c:v>8113559.9312401265</c:v>
                </c:pt>
                <c:pt idx="169">
                  <c:v>8113560.0784234274</c:v>
                </c:pt>
                <c:pt idx="170">
                  <c:v>8113560.2028110903</c:v>
                </c:pt>
                <c:pt idx="171">
                  <c:v>8113560.3079336863</c:v>
                </c:pt>
                <c:pt idx="172">
                  <c:v>8113560.3967749728</c:v>
                </c:pt>
                <c:pt idx="173">
                  <c:v>8113560.4718565876</c:v>
                </c:pt>
                <c:pt idx="174">
                  <c:v>8113560.5353096174</c:v>
                </c:pt>
                <c:pt idx="175">
                  <c:v>8113560.5889350893</c:v>
                </c:pt>
                <c:pt idx="176">
                  <c:v>8113560.6342550879</c:v>
                </c:pt>
                <c:pt idx="177">
                  <c:v>8113560.6725559579</c:v>
                </c:pt>
                <c:pt idx="178">
                  <c:v>8113560.7049248172</c:v>
                </c:pt>
                <c:pt idx="179">
                  <c:v>8113560.7322804118</c:v>
                </c:pt>
              </c:numCache>
            </c:numRef>
          </c:val>
          <c:smooth val="0"/>
          <c:extLst>
            <c:ext xmlns:c16="http://schemas.microsoft.com/office/drawing/2014/chart" uri="{C3380CC4-5D6E-409C-BE32-E72D297353CC}">
              <c16:uniqueId val="{0000000F-2861-F145-88EE-731E0B196363}"/>
            </c:ext>
          </c:extLst>
        </c:ser>
        <c:dLbls>
          <c:showLegendKey val="0"/>
          <c:showVal val="0"/>
          <c:showCatName val="0"/>
          <c:showSerName val="0"/>
          <c:showPercent val="0"/>
          <c:showBubbleSize val="0"/>
        </c:dLbls>
        <c:smooth val="0"/>
        <c:axId val="1390858736"/>
        <c:axId val="1390860368"/>
      </c:lineChart>
      <c:catAx>
        <c:axId val="1390858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860368"/>
        <c:crosses val="autoZero"/>
        <c:auto val="1"/>
        <c:lblAlgn val="ctr"/>
        <c:lblOffset val="100"/>
        <c:noMultiLvlLbl val="0"/>
      </c:catAx>
      <c:valAx>
        <c:axId val="1390860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People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8587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Predicted Deaths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Deaths (Pred)</c:v>
          </c:tx>
          <c:spPr>
            <a:ln w="28575" cap="rnd">
              <a:solidFill>
                <a:schemeClr val="accent1"/>
              </a:solidFill>
              <a:round/>
            </a:ln>
            <a:effectLst/>
          </c:spPr>
          <c:marker>
            <c:symbol val="none"/>
          </c:marker>
          <c:val>
            <c:numRef>
              <c:f>Sheet1!$F$32:$F$211</c:f>
              <c:numCache>
                <c:formatCode>0.0</c:formatCode>
                <c:ptCount val="180"/>
                <c:pt idx="0">
                  <c:v>0</c:v>
                </c:pt>
                <c:pt idx="1">
                  <c:v>3.0800000000000001E-2</c:v>
                </c:pt>
                <c:pt idx="2">
                  <c:v>5.5392568000000003E-2</c:v>
                </c:pt>
                <c:pt idx="3">
                  <c:v>8.1695394159058091E-2</c:v>
                </c:pt>
                <c:pt idx="4">
                  <c:v>0.11246684118826267</c:v>
                </c:pt>
                <c:pt idx="5">
                  <c:v>0.14924621335388802</c:v>
                </c:pt>
                <c:pt idx="6">
                  <c:v>0.19341731285040281</c:v>
                </c:pt>
                <c:pt idx="7">
                  <c:v>0.24652143038685614</c:v>
                </c:pt>
                <c:pt idx="8">
                  <c:v>0.31037980475349269</c:v>
                </c:pt>
                <c:pt idx="9">
                  <c:v>0.38717413748416274</c:v>
                </c:pt>
                <c:pt idx="10">
                  <c:v>0.47952586962082161</c:v>
                </c:pt>
                <c:pt idx="11">
                  <c:v>0.59058690328887753</c:v>
                </c:pt>
                <c:pt idx="12">
                  <c:v>0.72414748526369255</c:v>
                </c:pt>
                <c:pt idx="13">
                  <c:v>0.88476562096428779</c:v>
                </c:pt>
                <c:pt idx="14">
                  <c:v>1.0779226124954278</c:v>
                </c:pt>
                <c:pt idx="15">
                  <c:v>1.3102100703662274</c:v>
                </c:pt>
                <c:pt idx="16">
                  <c:v>1.5895547847005398</c:v>
                </c:pt>
                <c:pt idx="17">
                  <c:v>1.9254891204947491</c:v>
                </c:pt>
                <c:pt idx="18">
                  <c:v>2.3294761467608187</c:v>
                </c:pt>
                <c:pt idx="19">
                  <c:v>2.815300568114627</c:v>
                </c:pt>
                <c:pt idx="20">
                  <c:v>3.3995387604573541</c:v>
                </c:pt>
                <c:pt idx="21">
                  <c:v>4.1021238939938449</c:v>
                </c:pt>
                <c:pt idx="22">
                  <c:v>4.9470253458737483</c:v>
                </c:pt>
                <c:pt idx="23">
                  <c:v>5.963065467465464</c:v>
                </c:pt>
                <c:pt idx="24">
                  <c:v>7.1849014042974684</c:v>
                </c:pt>
                <c:pt idx="25">
                  <c:v>8.6542052206205575</c:v>
                </c:pt>
                <c:pt idx="26">
                  <c:v>10.421082234033518</c:v>
                </c:pt>
                <c:pt idx="27">
                  <c:v>12.545775430040926</c:v>
                </c:pt>
                <c:pt idx="28">
                  <c:v>15.100713350901254</c:v>
                </c:pt>
                <c:pt idx="29">
                  <c:v>18.172970229968751</c:v>
                </c:pt>
                <c:pt idx="30">
                  <c:v>21.867220712908718</c:v>
                </c:pt>
                <c:pt idx="31">
                  <c:v>26.309287665543156</c:v>
                </c:pt>
                <c:pt idx="32">
                  <c:v>31.650400767662639</c:v>
                </c:pt>
                <c:pt idx="33">
                  <c:v>38.072306346223982</c:v>
                </c:pt>
                <c:pt idx="34">
                  <c:v>45.793395781993048</c:v>
                </c:pt>
                <c:pt idx="35">
                  <c:v>55.076051453868224</c:v>
                </c:pt>
                <c:pt idx="36">
                  <c:v>66.235446220883546</c:v>
                </c:pt>
                <c:pt idx="37">
                  <c:v>79.650075538906933</c:v>
                </c:pt>
                <c:pt idx="38">
                  <c:v>95.77435106547442</c:v>
                </c:pt>
                <c:pt idx="39">
                  <c:v>115.15364147029992</c:v>
                </c:pt>
                <c:pt idx="40">
                  <c:v>138.44221029507403</c:v>
                </c:pt>
                <c:pt idx="41">
                  <c:v>166.42457173581391</c:v>
                </c:pt>
                <c:pt idx="42">
                  <c:v>200.04086195805047</c:v>
                </c:pt>
                <c:pt idx="43">
                  <c:v>240.41690349128768</c:v>
                </c:pt>
                <c:pt idx="44">
                  <c:v>288.89971888415192</c:v>
                </c:pt>
                <c:pt idx="45">
                  <c:v>347.09931968515366</c:v>
                </c:pt>
                <c:pt idx="46">
                  <c:v>416.9376462214359</c:v>
                </c:pt>
                <c:pt idx="47">
                  <c:v>500.70554478990744</c:v>
                </c:pt>
                <c:pt idx="48">
                  <c:v>601.12861554173321</c:v>
                </c:pt>
                <c:pt idx="49">
                  <c:v>721.44260891157421</c:v>
                </c:pt>
                <c:pt idx="50">
                  <c:v>865.47873828023694</c:v>
                </c:pt>
                <c:pt idx="51">
                  <c:v>1037.7587399988124</c:v>
                </c:pt>
                <c:pt idx="52">
                  <c:v>1243.5986544105913</c:v>
                </c:pt>
                <c:pt idx="53">
                  <c:v>1489.2190032311082</c:v>
                </c:pt>
                <c:pt idx="54">
                  <c:v>1781.8571556224883</c:v>
                </c:pt>
                <c:pt idx="55">
                  <c:v>2129.8750481722409</c:v>
                </c:pt>
                <c:pt idx="56">
                  <c:v>2542.8519002770026</c:v>
                </c:pt>
                <c:pt idx="57">
                  <c:v>3031.6470449184108</c:v>
                </c:pt>
                <c:pt idx="58">
                  <c:v>3608.4125028275712</c:v>
                </c:pt>
                <c:pt idx="59">
                  <c:v>4286.5287423027949</c:v>
                </c:pt>
                <c:pt idx="60">
                  <c:v>5080.4308827688747</c:v>
                </c:pt>
                <c:pt idx="61">
                  <c:v>6005.2877358354199</c:v>
                </c:pt>
                <c:pt idx="62">
                  <c:v>7076.4946643897947</c:v>
                </c:pt>
                <c:pt idx="63">
                  <c:v>8308.9462874795972</c:v>
                </c:pt>
                <c:pt idx="64">
                  <c:v>9716.0702058296829</c:v>
                </c:pt>
                <c:pt idx="65">
                  <c:v>11308.631630174332</c:v>
                </c:pt>
                <c:pt idx="66">
                  <c:v>13093.362762941957</c:v>
                </c:pt>
                <c:pt idx="67">
                  <c:v>15071.52764934002</c:v>
                </c:pt>
                <c:pt idx="68">
                  <c:v>17237.59413948208</c:v>
                </c:pt>
                <c:pt idx="69">
                  <c:v>19578.233191982803</c:v>
                </c:pt>
                <c:pt idx="70">
                  <c:v>22071.8802636121</c:v>
                </c:pt>
                <c:pt idx="71">
                  <c:v>24689.053829887464</c:v>
                </c:pt>
                <c:pt idx="72">
                  <c:v>27393.524270959973</c:v>
                </c:pt>
                <c:pt idx="73">
                  <c:v>30144.276385041176</c:v>
                </c:pt>
                <c:pt idx="74">
                  <c:v>32898.047919598619</c:v>
                </c:pt>
                <c:pt idx="75">
                  <c:v>35612.104030601608</c:v>
                </c:pt>
                <c:pt idx="76">
                  <c:v>38246.864007260294</c:v>
                </c:pt>
                <c:pt idx="77">
                  <c:v>40768.044601861468</c:v>
                </c:pt>
                <c:pt idx="78">
                  <c:v>43148.103309221849</c:v>
                </c:pt>
                <c:pt idx="79">
                  <c:v>45366.912601591961</c:v>
                </c:pt>
                <c:pt idx="80">
                  <c:v>47411.728590902545</c:v>
                </c:pt>
                <c:pt idx="81">
                  <c:v>49276.60620014646</c:v>
                </c:pt>
                <c:pt idx="82">
                  <c:v>50961.449888488198</c:v>
                </c:pt>
                <c:pt idx="83">
                  <c:v>52470.882910780441</c:v>
                </c:pt>
                <c:pt idx="84">
                  <c:v>53813.085215554449</c:v>
                </c:pt>
                <c:pt idx="85">
                  <c:v>54998.706476144769</c:v>
                </c:pt>
                <c:pt idx="86">
                  <c:v>56039.918152711165</c:v>
                </c:pt>
                <c:pt idx="87">
                  <c:v>56949.63339170313</c:v>
                </c:pt>
                <c:pt idx="88">
                  <c:v>57740.898207294951</c:v>
                </c:pt>
                <c:pt idx="89">
                  <c:v>58426.44128675446</c:v>
                </c:pt>
                <c:pt idx="90">
                  <c:v>59018.361158357038</c:v>
                </c:pt>
                <c:pt idx="91">
                  <c:v>59527.926261886838</c:v>
                </c:pt>
                <c:pt idx="92">
                  <c:v>59965.463763202584</c:v>
                </c:pt>
                <c:pt idx="93">
                  <c:v>60340.315253421068</c:v>
                </c:pt>
                <c:pt idx="94">
                  <c:v>60660.840699390625</c:v>
                </c:pt>
                <c:pt idx="95">
                  <c:v>60934.455468037675</c:v>
                </c:pt>
                <c:pt idx="96">
                  <c:v>61167.688521832511</c:v>
                </c:pt>
                <c:pt idx="97">
                  <c:v>61366.252766168807</c:v>
                </c:pt>
                <c:pt idx="98">
                  <c:v>61535.12094304253</c:v>
                </c:pt>
                <c:pt idx="99">
                  <c:v>61678.602408857776</c:v>
                </c:pt>
                <c:pt idx="100">
                  <c:v>61800.417649613621</c:v>
                </c:pt>
                <c:pt idx="101">
                  <c:v>61903.768534986753</c:v>
                </c:pt>
                <c:pt idx="102">
                  <c:v>61991.403159149821</c:v>
                </c:pt>
                <c:pt idx="103">
                  <c:v>62065.674722192081</c:v>
                </c:pt>
                <c:pt idx="104">
                  <c:v>62128.594325931117</c:v>
                </c:pt>
                <c:pt idx="105">
                  <c:v>62181.877837142652</c:v>
                </c:pt>
                <c:pt idx="106">
                  <c:v>62226.987146548265</c:v>
                </c:pt>
                <c:pt idx="107">
                  <c:v>62265.166252223629</c:v>
                </c:pt>
                <c:pt idx="108">
                  <c:v>62297.472643678935</c:v>
                </c:pt>
                <c:pt idx="109">
                  <c:v>62324.80447448598</c:v>
                </c:pt>
                <c:pt idx="110">
                  <c:v>62347.923999372899</c:v>
                </c:pt>
                <c:pt idx="111">
                  <c:v>62367.477725153265</c:v>
                </c:pt>
                <c:pt idx="112">
                  <c:v>62384.013690070227</c:v>
                </c:pt>
                <c:pt idx="113">
                  <c:v>62397.99624752914</c:v>
                </c:pt>
                <c:pt idx="114">
                  <c:v>62409.818690729822</c:v>
                </c:pt>
                <c:pt idx="115">
                  <c:v>62419.814016309225</c:v>
                </c:pt>
                <c:pt idx="116">
                  <c:v>62428.264088935262</c:v>
                </c:pt>
                <c:pt idx="117">
                  <c:v>62435.407435498091</c:v>
                </c:pt>
                <c:pt idx="118">
                  <c:v>62441.445867413313</c:v>
                </c:pt>
                <c:pt idx="119">
                  <c:v>62446.550102632165</c:v>
                </c:pt>
                <c:pt idx="120">
                  <c:v>62450.864535145432</c:v>
                </c:pt>
                <c:pt idx="121">
                  <c:v>62454.511278878439</c:v>
                </c:pt>
                <c:pt idx="122">
                  <c:v>62457.593594663449</c:v>
                </c:pt>
                <c:pt idx="123">
                  <c:v>62460.198793182179</c:v>
                </c:pt>
                <c:pt idx="124">
                  <c:v>62462.400693132702</c:v>
                </c:pt>
                <c:pt idx="125">
                  <c:v>62464.261702138385</c:v>
                </c:pt>
                <c:pt idx="126">
                  <c:v>62465.834577846508</c:v>
                </c:pt>
                <c:pt idx="127">
                  <c:v>62467.163918044622</c:v>
                </c:pt>
                <c:pt idx="128">
                  <c:v>62468.287421259738</c:v>
                </c:pt>
                <c:pt idx="129">
                  <c:v>62469.236953026426</c:v>
                </c:pt>
                <c:pt idx="130">
                  <c:v>62470.039447662894</c:v>
                </c:pt>
                <c:pt idx="131">
                  <c:v>62470.717670846243</c:v>
                </c:pt>
                <c:pt idx="132">
                  <c:v>62471.290864413582</c:v>
                </c:pt>
                <c:pt idx="133">
                  <c:v>62471.775291534934</c:v>
                </c:pt>
                <c:pt idx="134">
                  <c:v>62472.184697620432</c:v>
                </c:pt>
                <c:pt idx="135">
                  <c:v>62472.530699964256</c:v>
                </c:pt>
                <c:pt idx="136">
                  <c:v>62472.82311712778</c:v>
                </c:pt>
                <c:pt idx="137">
                  <c:v>62473.07024737032</c:v>
                </c:pt>
                <c:pt idx="138">
                  <c:v>62473.279104001158</c:v>
                </c:pt>
                <c:pt idx="139">
                  <c:v>62473.455614312174</c:v>
                </c:pt>
                <c:pt idx="140">
                  <c:v>62473.604787722645</c:v>
                </c:pt>
                <c:pt idx="141">
                  <c:v>62473.730857898117</c:v>
                </c:pt>
                <c:pt idx="142">
                  <c:v>62473.837402869576</c:v>
                </c:pt>
                <c:pt idx="143">
                  <c:v>62473.927446556962</c:v>
                </c:pt>
                <c:pt idx="144">
                  <c:v>62474.003544574676</c:v>
                </c:pt>
                <c:pt idx="145">
                  <c:v>62474.067856751848</c:v>
                </c:pt>
                <c:pt idx="146">
                  <c:v>62474.122208423709</c:v>
                </c:pt>
                <c:pt idx="147">
                  <c:v>62474.168142232382</c:v>
                </c:pt>
                <c:pt idx="148">
                  <c:v>62474.206961906326</c:v>
                </c:pt>
                <c:pt idx="149">
                  <c:v>62474.239769260363</c:v>
                </c:pt>
                <c:pt idx="150">
                  <c:v>62474.267495465952</c:v>
                </c:pt>
                <c:pt idx="151">
                  <c:v>62474.290927478898</c:v>
                </c:pt>
                <c:pt idx="152">
                  <c:v>62474.310730374375</c:v>
                </c:pt>
                <c:pt idx="153">
                  <c:v>62474.327466222974</c:v>
                </c:pt>
                <c:pt idx="154">
                  <c:v>62474.341610043499</c:v>
                </c:pt>
                <c:pt idx="155">
                  <c:v>62474.353563285084</c:v>
                </c:pt>
                <c:pt idx="156">
                  <c:v>62474.363665221375</c:v>
                </c:pt>
                <c:pt idx="157">
                  <c:v>62474.372202580031</c:v>
                </c:pt>
                <c:pt idx="158">
                  <c:v>62474.379417680859</c:v>
                </c:pt>
                <c:pt idx="159">
                  <c:v>62474.385515313603</c:v>
                </c:pt>
                <c:pt idx="160">
                  <c:v>62474.390668550477</c:v>
                </c:pt>
                <c:pt idx="161">
                  <c:v>62474.39502365853</c:v>
                </c:pt>
                <c:pt idx="162">
                  <c:v>62474.398704251158</c:v>
                </c:pt>
                <c:pt idx="163">
                  <c:v>62474.401814796656</c:v>
                </c:pt>
                <c:pt idx="164">
                  <c:v>62474.404443583408</c:v>
                </c:pt>
                <c:pt idx="165">
                  <c:v>62474.406665225775</c:v>
                </c:pt>
                <c:pt idx="166">
                  <c:v>62474.40854278193</c:v>
                </c:pt>
                <c:pt idx="167">
                  <c:v>62474.410129543649</c:v>
                </c:pt>
                <c:pt idx="168">
                  <c:v>62474.411470548941</c:v>
                </c:pt>
                <c:pt idx="169">
                  <c:v>62474.412603860357</c:v>
                </c:pt>
                <c:pt idx="170">
                  <c:v>62474.413561645364</c:v>
                </c:pt>
                <c:pt idx="171">
                  <c:v>62474.414371089348</c:v>
                </c:pt>
                <c:pt idx="172">
                  <c:v>62474.415055167257</c:v>
                </c:pt>
                <c:pt idx="173">
                  <c:v>62474.415633295692</c:v>
                </c:pt>
                <c:pt idx="174">
                  <c:v>62474.416121884024</c:v>
                </c:pt>
                <c:pt idx="175">
                  <c:v>62474.416534800155</c:v>
                </c:pt>
                <c:pt idx="176">
                  <c:v>62474.416883764141</c:v>
                </c:pt>
                <c:pt idx="177">
                  <c:v>62474.417178680844</c:v>
                </c:pt>
                <c:pt idx="178">
                  <c:v>62474.417427921064</c:v>
                </c:pt>
                <c:pt idx="179">
                  <c:v>62474.417638559142</c:v>
                </c:pt>
              </c:numCache>
            </c:numRef>
          </c:val>
          <c:smooth val="0"/>
          <c:extLst>
            <c:ext xmlns:c16="http://schemas.microsoft.com/office/drawing/2014/chart" uri="{C3380CC4-5D6E-409C-BE32-E72D297353CC}">
              <c16:uniqueId val="{00000000-2155-5448-8285-99DD44838FE0}"/>
            </c:ext>
          </c:extLst>
        </c:ser>
        <c:dLbls>
          <c:showLegendKey val="0"/>
          <c:showVal val="0"/>
          <c:showCatName val="0"/>
          <c:showSerName val="0"/>
          <c:showPercent val="0"/>
          <c:showBubbleSize val="0"/>
        </c:dLbls>
        <c:smooth val="0"/>
        <c:axId val="1205401184"/>
        <c:axId val="1205402816"/>
      </c:lineChart>
      <c:catAx>
        <c:axId val="1205401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5402816"/>
        <c:crosses val="autoZero"/>
        <c:auto val="1"/>
        <c:lblAlgn val="ctr"/>
        <c:lblOffset val="100"/>
        <c:noMultiLvlLbl val="0"/>
      </c:catAx>
      <c:valAx>
        <c:axId val="1205402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5401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25400</xdr:rowOff>
    </xdr:from>
    <xdr:to>
      <xdr:col>12</xdr:col>
      <xdr:colOff>0</xdr:colOff>
      <xdr:row>29</xdr:row>
      <xdr:rowOff>0</xdr:rowOff>
    </xdr:to>
    <xdr:graphicFrame macro="">
      <xdr:nvGraphicFramePr>
        <xdr:cNvPr id="2" name="Chart 1">
          <a:extLst>
            <a:ext uri="{FF2B5EF4-FFF2-40B4-BE49-F238E27FC236}">
              <a16:creationId xmlns:a16="http://schemas.microsoft.com/office/drawing/2014/main" id="{16EA673D-9E41-7A4B-9048-9D354FDB5F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819150</xdr:colOff>
      <xdr:row>7</xdr:row>
      <xdr:rowOff>12700</xdr:rowOff>
    </xdr:from>
    <xdr:to>
      <xdr:col>21</xdr:col>
      <xdr:colOff>800100</xdr:colOff>
      <xdr:row>29</xdr:row>
      <xdr:rowOff>0</xdr:rowOff>
    </xdr:to>
    <xdr:graphicFrame macro="">
      <xdr:nvGraphicFramePr>
        <xdr:cNvPr id="3" name="Chart 2">
          <a:extLst>
            <a:ext uri="{FF2B5EF4-FFF2-40B4-BE49-F238E27FC236}">
              <a16:creationId xmlns:a16="http://schemas.microsoft.com/office/drawing/2014/main" id="{AEB4032E-A03F-6247-8125-16912A9C18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12700</xdr:colOff>
      <xdr:row>4</xdr:row>
      <xdr:rowOff>0</xdr:rowOff>
    </xdr:from>
    <xdr:to>
      <xdr:col>13</xdr:col>
      <xdr:colOff>800100</xdr:colOff>
      <xdr:row>6</xdr:row>
      <xdr:rowOff>0</xdr:rowOff>
    </xdr:to>
    <xdr:sp macro="" textlink="">
      <xdr:nvSpPr>
        <xdr:cNvPr id="4" name="TextBox 3">
          <a:extLst>
            <a:ext uri="{FF2B5EF4-FFF2-40B4-BE49-F238E27FC236}">
              <a16:creationId xmlns:a16="http://schemas.microsoft.com/office/drawing/2014/main" id="{1E1862CF-42AD-2949-A1A1-2CE5CE064907}"/>
            </a:ext>
          </a:extLst>
        </xdr:cNvPr>
        <xdr:cNvSpPr txBox="1"/>
      </xdr:nvSpPr>
      <xdr:spPr>
        <a:xfrm>
          <a:off x="6616700" y="0"/>
          <a:ext cx="4914900"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t>SEIR</a:t>
          </a:r>
          <a:r>
            <a:rPr lang="en-US" sz="1800" baseline="0"/>
            <a:t> Model for ___</a:t>
          </a:r>
          <a:endParaRPr lang="en-US" sz="1800"/>
        </a:p>
      </xdr:txBody>
    </xdr:sp>
    <xdr:clientData/>
  </xdr:twoCellAnchor>
  <xdr:twoCellAnchor>
    <xdr:from>
      <xdr:col>13</xdr:col>
      <xdr:colOff>0</xdr:colOff>
      <xdr:row>30</xdr:row>
      <xdr:rowOff>190500</xdr:rowOff>
    </xdr:from>
    <xdr:to>
      <xdr:col>24</xdr:col>
      <xdr:colOff>101600</xdr:colOff>
      <xdr:row>42</xdr:row>
      <xdr:rowOff>152400</xdr:rowOff>
    </xdr:to>
    <xdr:sp macro="" textlink="">
      <xdr:nvSpPr>
        <xdr:cNvPr id="5" name="TextBox 4">
          <a:extLst>
            <a:ext uri="{FF2B5EF4-FFF2-40B4-BE49-F238E27FC236}">
              <a16:creationId xmlns:a16="http://schemas.microsoft.com/office/drawing/2014/main" id="{F7C293C4-842F-AA42-8F5D-C2CCE4F81F77}"/>
            </a:ext>
          </a:extLst>
        </xdr:cNvPr>
        <xdr:cNvSpPr txBox="1"/>
      </xdr:nvSpPr>
      <xdr:spPr>
        <a:xfrm>
          <a:off x="10731500" y="8953500"/>
          <a:ext cx="91821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Arial" panose="020B0604020202020204" pitchFamily="34" charset="0"/>
              <a:cs typeface="Arial" panose="020B0604020202020204" pitchFamily="34" charset="0"/>
            </a:rPr>
            <a:t>* Beta</a:t>
          </a:r>
          <a:r>
            <a:rPr lang="en-US" sz="1400" baseline="0">
              <a:latin typeface="Arial" panose="020B0604020202020204" pitchFamily="34" charset="0"/>
              <a:cs typeface="Arial" panose="020B0604020202020204" pitchFamily="34" charset="0"/>
            </a:rPr>
            <a:t> is Infectious rate per day</a:t>
          </a:r>
        </a:p>
        <a:p>
          <a:pPr algn="l"/>
          <a:endParaRPr lang="en-US" sz="1400" baseline="0">
            <a:latin typeface="Arial" panose="020B0604020202020204" pitchFamily="34" charset="0"/>
            <a:cs typeface="Arial" panose="020B0604020202020204" pitchFamily="34" charset="0"/>
          </a:endParaRPr>
        </a:p>
        <a:p>
          <a:pPr algn="l"/>
          <a:r>
            <a:rPr lang="en-US" sz="1400" baseline="0">
              <a:latin typeface="Arial" panose="020B0604020202020204" pitchFamily="34" charset="0"/>
              <a:cs typeface="Arial" panose="020B0604020202020204" pitchFamily="34" charset="0"/>
            </a:rPr>
            <a:t>   Gamma is the Recovery rate (inverse of number of days infectious)</a:t>
          </a:r>
        </a:p>
        <a:p>
          <a:pPr algn="l"/>
          <a:r>
            <a:rPr lang="en-US" sz="1400" baseline="0">
              <a:latin typeface="Arial" panose="020B0604020202020204" pitchFamily="34" charset="0"/>
              <a:cs typeface="Arial" panose="020B0604020202020204" pitchFamily="34" charset="0"/>
            </a:rPr>
            <a:t>   R0 ("R naught") is Beta / Gamma: the number of people infected, on average while infectious</a:t>
          </a:r>
        </a:p>
        <a:p>
          <a:pPr algn="l"/>
          <a:r>
            <a:rPr lang="en-US" sz="1400" baseline="0">
              <a:latin typeface="Arial" panose="020B0604020202020204" pitchFamily="34" charset="0"/>
              <a:cs typeface="Arial" panose="020B0604020202020204" pitchFamily="34" charset="0"/>
            </a:rPr>
            <a:t>   Lambda is the rate of movement from exposed to infectious per day</a:t>
          </a:r>
        </a:p>
        <a:p>
          <a:pPr algn="l"/>
          <a:r>
            <a:rPr lang="en-US" sz="1400" baseline="0">
              <a:latin typeface="Arial" panose="020B0604020202020204" pitchFamily="34" charset="0"/>
              <a:cs typeface="Arial" panose="020B0604020202020204" pitchFamily="34" charset="0"/>
            </a:rPr>
            <a:t>   Delta is the rate of death for those who enter an infectious state</a:t>
          </a:r>
        </a:p>
        <a:p>
          <a:pPr algn="l"/>
          <a:endParaRPr lang="en-US" sz="1400" baseline="0">
            <a:latin typeface="Arial" panose="020B0604020202020204" pitchFamily="34" charset="0"/>
            <a:cs typeface="Arial" panose="020B0604020202020204" pitchFamily="34" charset="0"/>
          </a:endParaRPr>
        </a:p>
        <a:p>
          <a:pPr algn="l"/>
          <a:r>
            <a:rPr lang="en-US" sz="1400" baseline="0">
              <a:latin typeface="Arial" panose="020B0604020202020204" pitchFamily="34" charset="0"/>
              <a:cs typeface="Arial" panose="020B0604020202020204" pitchFamily="34" charset="0"/>
            </a:rPr>
            <a:t>Euler Method: bound error wikipedia page</a:t>
          </a:r>
          <a:endParaRPr lang="en-US" sz="14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AF431-946C-534A-9111-50CC03EFBEE0}">
  <dimension ref="A1:V211"/>
  <sheetViews>
    <sheetView tabSelected="1" workbookViewId="0"/>
  </sheetViews>
  <sheetFormatPr baseColWidth="10" defaultRowHeight="16" x14ac:dyDescent="0.2"/>
  <cols>
    <col min="14" max="14" width="25.83203125" customWidth="1"/>
    <col min="22" max="22" width="29.83203125" customWidth="1"/>
  </cols>
  <sheetData>
    <row r="1" spans="1:22" ht="37" x14ac:dyDescent="0.45">
      <c r="A1" s="8" t="s">
        <v>17</v>
      </c>
    </row>
    <row r="2" spans="1:22" ht="292" customHeight="1" x14ac:dyDescent="0.2">
      <c r="A2" s="6" t="s">
        <v>15</v>
      </c>
      <c r="B2" s="7"/>
      <c r="C2" s="7"/>
      <c r="D2" s="7"/>
      <c r="E2" s="7"/>
      <c r="F2" s="7"/>
      <c r="G2" s="7"/>
      <c r="H2" s="7"/>
      <c r="I2" s="7"/>
      <c r="J2" s="7"/>
      <c r="K2" s="7"/>
      <c r="L2" s="7"/>
      <c r="M2" s="7"/>
      <c r="N2" s="7"/>
      <c r="P2" s="6" t="s">
        <v>16</v>
      </c>
      <c r="Q2" s="7"/>
      <c r="R2" s="7"/>
      <c r="S2" s="7"/>
      <c r="T2" s="7"/>
      <c r="U2" s="7"/>
      <c r="V2" s="7"/>
    </row>
    <row r="5" spans="1:22" x14ac:dyDescent="0.2">
      <c r="A5" s="2" t="s">
        <v>14</v>
      </c>
      <c r="B5" s="3" t="s">
        <v>0</v>
      </c>
      <c r="C5" s="5" t="s">
        <v>1</v>
      </c>
      <c r="D5" s="4" t="s">
        <v>2</v>
      </c>
      <c r="F5" t="s">
        <v>3</v>
      </c>
    </row>
    <row r="6" spans="1:22" x14ac:dyDescent="0.2">
      <c r="A6">
        <v>0.65</v>
      </c>
      <c r="B6">
        <v>0.2</v>
      </c>
      <c r="C6">
        <v>7.7000000000000002E-3</v>
      </c>
      <c r="D6">
        <v>0.33300000000000002</v>
      </c>
      <c r="F6">
        <f>beta / gamma</f>
        <v>3.25</v>
      </c>
    </row>
    <row r="31" spans="1:12" x14ac:dyDescent="0.2">
      <c r="A31" t="s">
        <v>4</v>
      </c>
      <c r="B31" t="s">
        <v>5</v>
      </c>
      <c r="C31" t="s">
        <v>6</v>
      </c>
      <c r="D31" t="s">
        <v>7</v>
      </c>
      <c r="E31" t="s">
        <v>8</v>
      </c>
      <c r="F31" t="s">
        <v>9</v>
      </c>
      <c r="I31" t="s">
        <v>10</v>
      </c>
      <c r="J31" t="s">
        <v>11</v>
      </c>
      <c r="K31" t="s">
        <v>12</v>
      </c>
      <c r="L31" t="s">
        <v>13</v>
      </c>
    </row>
    <row r="32" spans="1:12" x14ac:dyDescent="0.2">
      <c r="A32">
        <v>1</v>
      </c>
      <c r="B32" s="1">
        <v>8500000</v>
      </c>
      <c r="C32" s="1">
        <v>0</v>
      </c>
      <c r="D32" s="1">
        <v>20</v>
      </c>
      <c r="E32" s="1">
        <v>0</v>
      </c>
      <c r="F32" s="1">
        <v>0</v>
      </c>
      <c r="G32" s="1"/>
      <c r="H32" s="1"/>
      <c r="I32" s="1"/>
      <c r="J32" s="1"/>
      <c r="K32" s="1"/>
      <c r="L32" s="1"/>
    </row>
    <row r="33" spans="1:12" x14ac:dyDescent="0.2">
      <c r="A33">
        <v>2</v>
      </c>
      <c r="B33" s="1">
        <f>B32 - I33</f>
        <v>8499987.0000305884</v>
      </c>
      <c r="C33" s="1">
        <f>C32 + I33 - J33</f>
        <v>12.999969411836679</v>
      </c>
      <c r="D33" s="1">
        <f>D32 + J33 - K33 - L33</f>
        <v>15.969200000000001</v>
      </c>
      <c r="E33" s="1">
        <f>E32 + L33</f>
        <v>4</v>
      </c>
      <c r="F33" s="1">
        <f>F32 + K33</f>
        <v>3.0800000000000001E-2</v>
      </c>
      <c r="G33" s="1"/>
      <c r="H33" s="1"/>
      <c r="I33" s="1">
        <f t="shared" ref="I33:I64" si="0">(D32*B32*beta / (B32+C32+D32+E32))</f>
        <v>12.999969411836679</v>
      </c>
      <c r="J33" s="1">
        <f t="shared" ref="J33:J64" si="1">C32*lambda</f>
        <v>0</v>
      </c>
      <c r="K33" s="1">
        <f t="shared" ref="K33:K64" si="2">D32*delta*gamma</f>
        <v>3.0800000000000001E-2</v>
      </c>
      <c r="L33" s="1">
        <f t="shared" ref="L33:L64" si="3">D32*gamma</f>
        <v>4</v>
      </c>
    </row>
    <row r="34" spans="1:12" x14ac:dyDescent="0.2">
      <c r="A34">
        <v>3</v>
      </c>
      <c r="B34" s="1">
        <f t="shared" ref="B34:B97" si="4">B33 - (D33*B33*$A$6 / (B33+C33+D33+E33))</f>
        <v>8499976.6200908497</v>
      </c>
      <c r="C34" s="1">
        <f t="shared" ref="C34:C97" si="5">C33 + I34 - J34</f>
        <v>19.050919336693283</v>
      </c>
      <c r="D34" s="1">
        <f t="shared" ref="D34:D97" si="6">D33 + J34 - K34 - L34</f>
        <v>17.079757246141615</v>
      </c>
      <c r="E34" s="1">
        <f t="shared" ref="E34:E97" si="7">E33 + L34</f>
        <v>7.1938399999999998</v>
      </c>
      <c r="F34" s="1">
        <f t="shared" ref="F34:F97" si="8">F33 + K34</f>
        <v>5.5392568000000003E-2</v>
      </c>
      <c r="G34" s="1"/>
      <c r="H34" s="1"/>
      <c r="I34" s="1">
        <f t="shared" si="0"/>
        <v>10.379939738998221</v>
      </c>
      <c r="J34" s="1">
        <f t="shared" si="1"/>
        <v>4.3289898141416145</v>
      </c>
      <c r="K34" s="1">
        <f t="shared" si="2"/>
        <v>2.4592568000000002E-2</v>
      </c>
      <c r="L34" s="1">
        <f t="shared" si="3"/>
        <v>3.1938400000000002</v>
      </c>
    </row>
    <row r="35" spans="1:12" x14ac:dyDescent="0.2">
      <c r="A35">
        <v>4</v>
      </c>
      <c r="B35" s="1">
        <f t="shared" si="4"/>
        <v>8499965.5183052253</v>
      </c>
      <c r="C35" s="1">
        <f t="shared" si="5"/>
        <v>23.808748821587841</v>
      </c>
      <c r="D35" s="1">
        <f t="shared" si="6"/>
        <v>19.981459109873096</v>
      </c>
      <c r="E35" s="1">
        <f t="shared" si="7"/>
        <v>10.609791449228323</v>
      </c>
      <c r="F35" s="1">
        <f t="shared" si="8"/>
        <v>8.1695394159058091E-2</v>
      </c>
      <c r="G35" s="1"/>
      <c r="H35" s="1"/>
      <c r="I35" s="1">
        <f t="shared" si="0"/>
        <v>11.10178562401342</v>
      </c>
      <c r="J35" s="1">
        <f t="shared" si="1"/>
        <v>6.3439561391188635</v>
      </c>
      <c r="K35" s="1">
        <f t="shared" si="2"/>
        <v>2.6302826159058088E-2</v>
      </c>
      <c r="L35" s="1">
        <f t="shared" si="3"/>
        <v>3.4159514492283232</v>
      </c>
    </row>
    <row r="36" spans="1:12" x14ac:dyDescent="0.2">
      <c r="A36">
        <v>5</v>
      </c>
      <c r="B36" s="1">
        <f t="shared" si="4"/>
        <v>8499952.5304399263</v>
      </c>
      <c r="C36" s="1">
        <f t="shared" si="5"/>
        <v>28.86830076274244</v>
      </c>
      <c r="D36" s="1">
        <f t="shared" si="6"/>
        <v>23.882709198458024</v>
      </c>
      <c r="E36" s="1">
        <f t="shared" si="7"/>
        <v>14.606083271202943</v>
      </c>
      <c r="F36" s="1">
        <f t="shared" si="8"/>
        <v>0.11246684118826267</v>
      </c>
      <c r="G36" s="1"/>
      <c r="H36" s="1"/>
      <c r="I36" s="1">
        <f t="shared" si="0"/>
        <v>12.987865298743349</v>
      </c>
      <c r="J36" s="1">
        <f t="shared" si="1"/>
        <v>7.9283133575887517</v>
      </c>
      <c r="K36" s="1">
        <f t="shared" si="2"/>
        <v>3.077144702920457E-2</v>
      </c>
      <c r="L36" s="1">
        <f t="shared" si="3"/>
        <v>3.9962918219746193</v>
      </c>
    </row>
    <row r="37" spans="1:12" x14ac:dyDescent="0.2">
      <c r="A37">
        <v>6</v>
      </c>
      <c r="B37" s="1">
        <f t="shared" si="4"/>
        <v>8499937.0068019629</v>
      </c>
      <c r="C37" s="1">
        <f t="shared" si="5"/>
        <v>34.7787945721035</v>
      </c>
      <c r="D37" s="1">
        <f t="shared" si="6"/>
        <v>28.682532140594027</v>
      </c>
      <c r="E37" s="1">
        <f t="shared" si="7"/>
        <v>19.382625110894548</v>
      </c>
      <c r="F37" s="1">
        <f t="shared" si="8"/>
        <v>0.14924621335388802</v>
      </c>
      <c r="G37" s="1"/>
      <c r="H37" s="1"/>
      <c r="I37" s="1">
        <f t="shared" si="0"/>
        <v>15.523637963354293</v>
      </c>
      <c r="J37" s="1">
        <f t="shared" si="1"/>
        <v>9.6131441539932325</v>
      </c>
      <c r="K37" s="1">
        <f t="shared" si="2"/>
        <v>3.6779372165625358E-2</v>
      </c>
      <c r="L37" s="1">
        <f t="shared" si="3"/>
        <v>4.7765418396916051</v>
      </c>
    </row>
    <row r="38" spans="1:12" x14ac:dyDescent="0.2">
      <c r="A38">
        <v>7</v>
      </c>
      <c r="B38" s="1">
        <f t="shared" si="4"/>
        <v>8499918.3633377794</v>
      </c>
      <c r="C38" s="1">
        <f t="shared" si="5"/>
        <v>41.840920163956213</v>
      </c>
      <c r="D38" s="1">
        <f t="shared" si="6"/>
        <v>34.483193205489172</v>
      </c>
      <c r="E38" s="1">
        <f t="shared" si="7"/>
        <v>25.119131539013352</v>
      </c>
      <c r="F38" s="1">
        <f t="shared" si="8"/>
        <v>0.19341731285040281</v>
      </c>
      <c r="G38" s="1"/>
      <c r="H38" s="1"/>
      <c r="I38" s="1">
        <f t="shared" si="0"/>
        <v>18.643464184363175</v>
      </c>
      <c r="J38" s="1">
        <f t="shared" si="1"/>
        <v>11.581338592510466</v>
      </c>
      <c r="K38" s="1">
        <f t="shared" si="2"/>
        <v>4.4171099496514807E-2</v>
      </c>
      <c r="L38" s="1">
        <f t="shared" si="3"/>
        <v>5.7365064281188056</v>
      </c>
    </row>
    <row r="39" spans="1:12" x14ac:dyDescent="0.2">
      <c r="A39">
        <v>8</v>
      </c>
      <c r="B39" s="1">
        <f t="shared" si="4"/>
        <v>8499895.9495296963</v>
      </c>
      <c r="C39" s="1">
        <f t="shared" si="5"/>
        <v>50.321701832778459</v>
      </c>
      <c r="D39" s="1">
        <f t="shared" si="6"/>
        <v>41.4664768614523</v>
      </c>
      <c r="E39" s="1">
        <f t="shared" si="7"/>
        <v>32.01577018011119</v>
      </c>
      <c r="F39" s="1">
        <f t="shared" si="8"/>
        <v>0.24652143038685614</v>
      </c>
      <c r="G39" s="1"/>
      <c r="H39" s="1"/>
      <c r="I39" s="1">
        <f t="shared" si="0"/>
        <v>22.41380808341966</v>
      </c>
      <c r="J39" s="1">
        <f t="shared" si="1"/>
        <v>13.933026414597419</v>
      </c>
      <c r="K39" s="1">
        <f t="shared" si="2"/>
        <v>5.3104117536453332E-2</v>
      </c>
      <c r="L39" s="1">
        <f t="shared" si="3"/>
        <v>6.8966386410978346</v>
      </c>
    </row>
    <row r="40" spans="1:12" x14ac:dyDescent="0.2">
      <c r="A40">
        <v>9</v>
      </c>
      <c r="B40" s="1">
        <f t="shared" si="4"/>
        <v>8499868.996712314</v>
      </c>
      <c r="C40" s="1">
        <f t="shared" si="5"/>
        <v>60.517392505222155</v>
      </c>
      <c r="D40" s="1">
        <f t="shared" si="6"/>
        <v>49.866449825110429</v>
      </c>
      <c r="E40" s="1">
        <f t="shared" si="7"/>
        <v>40.309065552401648</v>
      </c>
      <c r="F40" s="1">
        <f t="shared" si="8"/>
        <v>0.31037980475349269</v>
      </c>
      <c r="G40" s="1"/>
      <c r="H40" s="1"/>
      <c r="I40" s="1">
        <f t="shared" si="0"/>
        <v>26.952817382758926</v>
      </c>
      <c r="J40" s="1">
        <f t="shared" si="1"/>
        <v>16.757126710315227</v>
      </c>
      <c r="K40" s="1">
        <f t="shared" si="2"/>
        <v>6.3858374366636536E-2</v>
      </c>
      <c r="L40" s="1">
        <f t="shared" si="3"/>
        <v>8.2932953722904603</v>
      </c>
    </row>
    <row r="41" spans="1:12" x14ac:dyDescent="0.2">
      <c r="A41">
        <v>10</v>
      </c>
      <c r="B41" s="1">
        <f t="shared" si="4"/>
        <v>8499836.5840945654</v>
      </c>
      <c r="C41" s="1">
        <f t="shared" si="5"/>
        <v>72.777718548846124</v>
      </c>
      <c r="D41" s="1">
        <f t="shared" si="6"/>
        <v>59.968657231596652</v>
      </c>
      <c r="E41" s="1">
        <f t="shared" si="7"/>
        <v>50.282355517423738</v>
      </c>
      <c r="F41" s="1">
        <f t="shared" si="8"/>
        <v>0.38717413748416274</v>
      </c>
      <c r="G41" s="1"/>
      <c r="H41" s="1"/>
      <c r="I41" s="1">
        <f t="shared" si="0"/>
        <v>32.412617747862953</v>
      </c>
      <c r="J41" s="1">
        <f t="shared" si="1"/>
        <v>20.15229170423898</v>
      </c>
      <c r="K41" s="1">
        <f t="shared" si="2"/>
        <v>7.6794332730670073E-2</v>
      </c>
      <c r="L41" s="1">
        <f t="shared" si="3"/>
        <v>9.9732899650220865</v>
      </c>
    </row>
    <row r="42" spans="1:12" x14ac:dyDescent="0.2">
      <c r="A42">
        <v>11</v>
      </c>
      <c r="B42" s="1">
        <f t="shared" si="4"/>
        <v>8499797.6053067036</v>
      </c>
      <c r="C42" s="1">
        <f t="shared" si="5"/>
        <v>87.521526134353337</v>
      </c>
      <c r="D42" s="1">
        <f t="shared" si="6"/>
        <v>72.117554329906426</v>
      </c>
      <c r="E42" s="1">
        <f t="shared" si="7"/>
        <v>62.276086963743069</v>
      </c>
      <c r="F42" s="1">
        <f t="shared" si="8"/>
        <v>0.47952586962082161</v>
      </c>
      <c r="I42" s="1">
        <f t="shared" si="0"/>
        <v>38.978787862272981</v>
      </c>
      <c r="J42" s="1">
        <f t="shared" si="1"/>
        <v>24.234980276765761</v>
      </c>
      <c r="K42" s="1">
        <f t="shared" si="2"/>
        <v>9.2351732136658857E-2</v>
      </c>
      <c r="L42" s="1">
        <f t="shared" si="3"/>
        <v>11.99373144631933</v>
      </c>
    </row>
    <row r="43" spans="1:12" x14ac:dyDescent="0.2">
      <c r="A43">
        <v>12</v>
      </c>
      <c r="B43" s="1">
        <f t="shared" si="4"/>
        <v>8499750.7301202193</v>
      </c>
      <c r="C43" s="1">
        <f t="shared" si="5"/>
        <v>105.25204441516419</v>
      </c>
      <c r="D43" s="1">
        <f t="shared" si="6"/>
        <v>86.727650632996756</v>
      </c>
      <c r="E43" s="1">
        <f t="shared" si="7"/>
        <v>76.699597829724354</v>
      </c>
      <c r="F43" s="1">
        <f t="shared" si="8"/>
        <v>0.59058690328887753</v>
      </c>
      <c r="I43" s="1">
        <f t="shared" si="0"/>
        <v>46.875186483550529</v>
      </c>
      <c r="J43" s="1">
        <f t="shared" si="1"/>
        <v>29.144668202739663</v>
      </c>
      <c r="K43" s="1">
        <f t="shared" si="2"/>
        <v>0.11106103366805592</v>
      </c>
      <c r="L43" s="1">
        <f t="shared" si="3"/>
        <v>14.423510865981285</v>
      </c>
    </row>
    <row r="44" spans="1:12" x14ac:dyDescent="0.2">
      <c r="A44">
        <v>13</v>
      </c>
      <c r="B44" s="1">
        <f t="shared" si="4"/>
        <v>8499694.358929215</v>
      </c>
      <c r="C44" s="1">
        <f t="shared" si="5"/>
        <v>126.57430462860788</v>
      </c>
      <c r="D44" s="1">
        <f t="shared" si="6"/>
        <v>104.29749071467225</v>
      </c>
      <c r="E44" s="1">
        <f t="shared" si="7"/>
        <v>94.045127956323711</v>
      </c>
      <c r="F44" s="1">
        <f t="shared" si="8"/>
        <v>0.72414748526369255</v>
      </c>
      <c r="I44" s="1">
        <f t="shared" si="0"/>
        <v>56.371191003693362</v>
      </c>
      <c r="J44" s="1">
        <f t="shared" si="1"/>
        <v>35.048930790249678</v>
      </c>
      <c r="K44" s="1">
        <f t="shared" si="2"/>
        <v>0.13356058197481502</v>
      </c>
      <c r="L44" s="1">
        <f t="shared" si="3"/>
        <v>17.345530126599353</v>
      </c>
    </row>
    <row r="45" spans="1:12" x14ac:dyDescent="0.2">
      <c r="A45">
        <v>14</v>
      </c>
      <c r="B45" s="1">
        <f t="shared" si="4"/>
        <v>8499626.5681516808</v>
      </c>
      <c r="C45" s="1">
        <f t="shared" si="5"/>
        <v>152.21583872088758</v>
      </c>
      <c r="D45" s="1">
        <f t="shared" si="6"/>
        <v>125.42661787736364</v>
      </c>
      <c r="E45" s="1">
        <f t="shared" si="7"/>
        <v>114.90462609925817</v>
      </c>
      <c r="F45" s="1">
        <f t="shared" si="8"/>
        <v>0.88476562096428779</v>
      </c>
      <c r="I45" s="1">
        <f t="shared" si="0"/>
        <v>67.790777533606132</v>
      </c>
      <c r="J45" s="1">
        <f t="shared" si="1"/>
        <v>42.149243441326426</v>
      </c>
      <c r="K45" s="1">
        <f t="shared" si="2"/>
        <v>0.16061813570059527</v>
      </c>
      <c r="L45" s="1">
        <f t="shared" si="3"/>
        <v>20.859498142934452</v>
      </c>
    </row>
    <row r="46" spans="1:12" x14ac:dyDescent="0.2">
      <c r="A46">
        <v>15</v>
      </c>
      <c r="B46" s="1">
        <f t="shared" si="4"/>
        <v>8499545.0446151458</v>
      </c>
      <c r="C46" s="1">
        <f t="shared" si="5"/>
        <v>183.05150096094886</v>
      </c>
      <c r="D46" s="1">
        <f t="shared" si="6"/>
        <v>150.83601160441535</v>
      </c>
      <c r="E46" s="1">
        <f t="shared" si="7"/>
        <v>139.98994967473089</v>
      </c>
      <c r="F46" s="1">
        <f t="shared" si="8"/>
        <v>1.0779226124954278</v>
      </c>
      <c r="I46" s="1">
        <f t="shared" si="0"/>
        <v>81.523536534116857</v>
      </c>
      <c r="J46" s="1">
        <f t="shared" si="1"/>
        <v>50.687874294055568</v>
      </c>
      <c r="K46" s="1">
        <f t="shared" si="2"/>
        <v>0.19315699153114002</v>
      </c>
      <c r="L46" s="1">
        <f t="shared" si="3"/>
        <v>25.085323575472728</v>
      </c>
    </row>
    <row r="47" spans="1:12" x14ac:dyDescent="0.2">
      <c r="A47">
        <v>16</v>
      </c>
      <c r="B47" s="1">
        <f t="shared" si="4"/>
        <v>8499447.0066735391</v>
      </c>
      <c r="C47" s="1">
        <f t="shared" si="5"/>
        <v>220.13329274761946</v>
      </c>
      <c r="D47" s="1">
        <f t="shared" si="6"/>
        <v>181.39267164565746</v>
      </c>
      <c r="E47" s="1">
        <f t="shared" si="7"/>
        <v>170.15715199561396</v>
      </c>
      <c r="F47" s="1">
        <f t="shared" si="8"/>
        <v>1.3102100703662274</v>
      </c>
      <c r="I47" s="1">
        <f t="shared" si="0"/>
        <v>98.037941606666564</v>
      </c>
      <c r="J47" s="1">
        <f t="shared" si="1"/>
        <v>60.956149819995971</v>
      </c>
      <c r="K47" s="1">
        <f t="shared" si="2"/>
        <v>0.23228745787079963</v>
      </c>
      <c r="L47" s="1">
        <f t="shared" si="3"/>
        <v>30.167202320883071</v>
      </c>
    </row>
    <row r="48" spans="1:12" x14ac:dyDescent="0.2">
      <c r="A48">
        <v>17</v>
      </c>
      <c r="B48" s="1">
        <f t="shared" si="4"/>
        <v>8499329.1093668845</v>
      </c>
      <c r="C48" s="1">
        <f t="shared" si="5"/>
        <v>264.72621291647215</v>
      </c>
      <c r="D48" s="1">
        <f t="shared" si="6"/>
        <v>218.13917908714893</v>
      </c>
      <c r="E48" s="1">
        <f t="shared" si="7"/>
        <v>206.43568632474546</v>
      </c>
      <c r="F48" s="1">
        <f t="shared" si="8"/>
        <v>1.5895547847005398</v>
      </c>
      <c r="I48" s="1">
        <f t="shared" si="0"/>
        <v>117.89730665381002</v>
      </c>
      <c r="J48" s="1">
        <f t="shared" si="1"/>
        <v>73.304386484957291</v>
      </c>
      <c r="K48" s="1">
        <f t="shared" si="2"/>
        <v>0.27934471433431252</v>
      </c>
      <c r="L48" s="1">
        <f t="shared" si="3"/>
        <v>36.278534329131496</v>
      </c>
    </row>
    <row r="49" spans="1:12" x14ac:dyDescent="0.2">
      <c r="A49">
        <v>18</v>
      </c>
      <c r="B49" s="1">
        <f t="shared" si="4"/>
        <v>8499187.3303988446</v>
      </c>
      <c r="C49" s="1">
        <f t="shared" si="5"/>
        <v>318.35135205608657</v>
      </c>
      <c r="D49" s="1">
        <f t="shared" si="6"/>
        <v>262.32923783511018</v>
      </c>
      <c r="E49" s="1">
        <f t="shared" si="7"/>
        <v>250.06352214217526</v>
      </c>
      <c r="F49" s="1">
        <f t="shared" si="8"/>
        <v>1.9254891204947491</v>
      </c>
      <c r="I49" s="1">
        <f t="shared" si="0"/>
        <v>141.77896804079964</v>
      </c>
      <c r="J49" s="1">
        <f t="shared" si="1"/>
        <v>88.153828901185236</v>
      </c>
      <c r="K49" s="1">
        <f t="shared" si="2"/>
        <v>0.33593433579420939</v>
      </c>
      <c r="L49" s="1">
        <f t="shared" si="3"/>
        <v>43.627835817429791</v>
      </c>
    </row>
    <row r="50" spans="1:12" x14ac:dyDescent="0.2">
      <c r="A50">
        <v>19</v>
      </c>
      <c r="B50" s="1">
        <f t="shared" si="4"/>
        <v>8499016.8330593351</v>
      </c>
      <c r="C50" s="1">
        <f t="shared" si="5"/>
        <v>382.83769133139356</v>
      </c>
      <c r="D50" s="1">
        <f t="shared" si="6"/>
        <v>315.47040347649892</v>
      </c>
      <c r="E50" s="1">
        <f t="shared" si="7"/>
        <v>302.52936970919728</v>
      </c>
      <c r="F50" s="1">
        <f t="shared" si="8"/>
        <v>2.3294761467608187</v>
      </c>
      <c r="I50" s="1">
        <f t="shared" si="0"/>
        <v>170.49733950998382</v>
      </c>
      <c r="J50" s="1">
        <f t="shared" si="1"/>
        <v>106.01100023467683</v>
      </c>
      <c r="K50" s="1">
        <f t="shared" si="2"/>
        <v>0.40398702626606975</v>
      </c>
      <c r="L50" s="1">
        <f t="shared" si="3"/>
        <v>52.465847567022038</v>
      </c>
    </row>
    <row r="51" spans="1:12" x14ac:dyDescent="0.2">
      <c r="A51">
        <v>20</v>
      </c>
      <c r="B51" s="1">
        <f t="shared" si="4"/>
        <v>8498811.8014414348</v>
      </c>
      <c r="C51" s="1">
        <f t="shared" si="5"/>
        <v>460.38435801746482</v>
      </c>
      <c r="D51" s="1">
        <f t="shared" si="6"/>
        <v>379.37544957319938</v>
      </c>
      <c r="E51" s="1">
        <f t="shared" si="7"/>
        <v>365.62345040449708</v>
      </c>
      <c r="F51" s="1">
        <f t="shared" si="8"/>
        <v>2.815300568114627</v>
      </c>
      <c r="I51" s="1">
        <f t="shared" si="0"/>
        <v>205.03161789942536</v>
      </c>
      <c r="J51" s="1">
        <f t="shared" si="1"/>
        <v>127.48495121335407</v>
      </c>
      <c r="K51" s="1">
        <f t="shared" si="2"/>
        <v>0.48582442135380832</v>
      </c>
      <c r="L51" s="1">
        <f t="shared" si="3"/>
        <v>63.094080695299787</v>
      </c>
    </row>
    <row r="52" spans="1:12" x14ac:dyDescent="0.2">
      <c r="A52">
        <v>21</v>
      </c>
      <c r="B52" s="1">
        <f t="shared" si="4"/>
        <v>8498565.2423685919</v>
      </c>
      <c r="C52" s="1">
        <f t="shared" si="5"/>
        <v>553.63543964033704</v>
      </c>
      <c r="D52" s="1">
        <f t="shared" si="6"/>
        <v>456.22411268603258</v>
      </c>
      <c r="E52" s="1">
        <f t="shared" si="7"/>
        <v>441.49854031913696</v>
      </c>
      <c r="F52" s="1">
        <f t="shared" si="8"/>
        <v>3.3995387604573541</v>
      </c>
      <c r="I52" s="1">
        <f t="shared" si="0"/>
        <v>246.55907284268807</v>
      </c>
      <c r="J52" s="1">
        <f t="shared" si="1"/>
        <v>153.30799121981579</v>
      </c>
      <c r="K52" s="1">
        <f t="shared" si="2"/>
        <v>0.584238192342727</v>
      </c>
      <c r="L52" s="1">
        <f t="shared" si="3"/>
        <v>75.875089914639872</v>
      </c>
    </row>
    <row r="53" spans="1:12" x14ac:dyDescent="0.2">
      <c r="A53">
        <v>22</v>
      </c>
      <c r="B53" s="1">
        <f t="shared" si="4"/>
        <v>8498268.7473298311</v>
      </c>
      <c r="C53" s="1">
        <f t="shared" si="5"/>
        <v>665.76987700106736</v>
      </c>
      <c r="D53" s="1">
        <f t="shared" si="6"/>
        <v>548.63730641552183</v>
      </c>
      <c r="E53" s="1">
        <f t="shared" si="7"/>
        <v>532.74336285634354</v>
      </c>
      <c r="F53" s="1">
        <f t="shared" si="8"/>
        <v>4.1021238939938449</v>
      </c>
      <c r="I53" s="1">
        <f t="shared" si="0"/>
        <v>296.49503876096259</v>
      </c>
      <c r="J53" s="1">
        <f t="shared" si="1"/>
        <v>184.36060140023224</v>
      </c>
      <c r="K53" s="1">
        <f t="shared" si="2"/>
        <v>0.70258513353649032</v>
      </c>
      <c r="L53" s="1">
        <f t="shared" si="3"/>
        <v>91.244822537206517</v>
      </c>
    </row>
    <row r="54" spans="1:12" x14ac:dyDescent="0.2">
      <c r="A54">
        <v>23</v>
      </c>
      <c r="B54" s="1">
        <f t="shared" si="4"/>
        <v>8497912.2063815575</v>
      </c>
      <c r="C54" s="1">
        <f t="shared" si="5"/>
        <v>800.60945623392843</v>
      </c>
      <c r="D54" s="1">
        <f t="shared" si="6"/>
        <v>659.76631272189297</v>
      </c>
      <c r="E54" s="1">
        <f t="shared" si="7"/>
        <v>642.47082413944793</v>
      </c>
      <c r="F54" s="1">
        <f t="shared" si="8"/>
        <v>4.9470253458737483</v>
      </c>
      <c r="I54" s="1">
        <f t="shared" si="0"/>
        <v>356.54094827421642</v>
      </c>
      <c r="J54" s="1">
        <f t="shared" si="1"/>
        <v>221.70136904135543</v>
      </c>
      <c r="K54" s="1">
        <f t="shared" si="2"/>
        <v>0.84490145187990362</v>
      </c>
      <c r="L54" s="1">
        <f t="shared" si="3"/>
        <v>109.72746128310438</v>
      </c>
    </row>
    <row r="55" spans="1:12" x14ac:dyDescent="0.2">
      <c r="A55">
        <v>24</v>
      </c>
      <c r="B55" s="1">
        <f t="shared" si="4"/>
        <v>8497483.4643724263</v>
      </c>
      <c r="C55" s="1">
        <f t="shared" si="5"/>
        <v>962.74851643892168</v>
      </c>
      <c r="D55" s="1">
        <f t="shared" si="6"/>
        <v>793.39995898182087</v>
      </c>
      <c r="E55" s="1">
        <f t="shared" si="7"/>
        <v>774.42408668382654</v>
      </c>
      <c r="F55" s="1">
        <f t="shared" si="8"/>
        <v>5.963065467465464</v>
      </c>
      <c r="I55" s="1">
        <f t="shared" si="0"/>
        <v>428.74200913089135</v>
      </c>
      <c r="J55" s="1">
        <f t="shared" si="1"/>
        <v>266.6029489258982</v>
      </c>
      <c r="K55" s="1">
        <f t="shared" si="2"/>
        <v>1.0160401215917154</v>
      </c>
      <c r="L55" s="1">
        <f t="shared" si="3"/>
        <v>131.95326254437859</v>
      </c>
    </row>
    <row r="56" spans="1:12" x14ac:dyDescent="0.2">
      <c r="A56">
        <v>25</v>
      </c>
      <c r="B56" s="1">
        <f t="shared" si="4"/>
        <v>8496967.907933129</v>
      </c>
      <c r="C56" s="1">
        <f t="shared" si="5"/>
        <v>1157.7096997613696</v>
      </c>
      <c r="D56" s="1">
        <f t="shared" si="6"/>
        <v>954.09338722278562</v>
      </c>
      <c r="E56" s="1">
        <f t="shared" si="7"/>
        <v>933.10407848019076</v>
      </c>
      <c r="F56" s="1">
        <f t="shared" si="8"/>
        <v>7.1849014042974684</v>
      </c>
      <c r="I56" s="1">
        <f t="shared" si="0"/>
        <v>515.5564392966088</v>
      </c>
      <c r="J56" s="1">
        <f t="shared" si="1"/>
        <v>320.59525597416092</v>
      </c>
      <c r="K56" s="1">
        <f t="shared" si="2"/>
        <v>1.2218359368320044</v>
      </c>
      <c r="L56" s="1">
        <f t="shared" si="3"/>
        <v>158.67999179636419</v>
      </c>
    </row>
    <row r="57" spans="1:12" x14ac:dyDescent="0.2">
      <c r="A57">
        <v>26</v>
      </c>
      <c r="B57" s="1">
        <f t="shared" si="4"/>
        <v>8496347.9693877771</v>
      </c>
      <c r="C57" s="1">
        <f t="shared" si="5"/>
        <v>1392.1309150924237</v>
      </c>
      <c r="D57" s="1">
        <f t="shared" si="6"/>
        <v>1147.3227359824414</v>
      </c>
      <c r="E57" s="1">
        <f t="shared" si="7"/>
        <v>1123.9227559247479</v>
      </c>
      <c r="F57" s="1">
        <f t="shared" si="8"/>
        <v>8.6542052206205575</v>
      </c>
      <c r="I57" s="1">
        <f t="shared" si="0"/>
        <v>619.93854535159016</v>
      </c>
      <c r="J57" s="1">
        <f t="shared" si="1"/>
        <v>385.51733002053612</v>
      </c>
      <c r="K57" s="1">
        <f t="shared" si="2"/>
        <v>1.46930381632309</v>
      </c>
      <c r="L57" s="1">
        <f t="shared" si="3"/>
        <v>190.81867744455712</v>
      </c>
    </row>
    <row r="58" spans="1:12" x14ac:dyDescent="0.2">
      <c r="A58">
        <v>27</v>
      </c>
      <c r="B58" s="1">
        <f t="shared" si="4"/>
        <v>8495602.5310205799</v>
      </c>
      <c r="C58" s="1">
        <f t="shared" si="5"/>
        <v>1673.9896875633781</v>
      </c>
      <c r="D58" s="1">
        <f t="shared" si="6"/>
        <v>1379.670906498317</v>
      </c>
      <c r="E58" s="1">
        <f t="shared" si="7"/>
        <v>1353.3873031212361</v>
      </c>
      <c r="F58" s="1">
        <f t="shared" si="8"/>
        <v>10.421082234033518</v>
      </c>
      <c r="I58" s="1">
        <f t="shared" si="0"/>
        <v>745.43836719673129</v>
      </c>
      <c r="J58" s="1">
        <f t="shared" si="1"/>
        <v>463.5795947257771</v>
      </c>
      <c r="K58" s="1">
        <f t="shared" si="2"/>
        <v>1.7668770134129599</v>
      </c>
      <c r="L58" s="1">
        <f t="shared" si="3"/>
        <v>229.4645471964883</v>
      </c>
    </row>
    <row r="59" spans="1:12" x14ac:dyDescent="0.2">
      <c r="A59">
        <v>28</v>
      </c>
      <c r="B59" s="1">
        <f t="shared" si="4"/>
        <v>8494706.2098930962</v>
      </c>
      <c r="C59" s="1">
        <f t="shared" si="5"/>
        <v>2012.8722490881019</v>
      </c>
      <c r="D59" s="1">
        <f t="shared" si="6"/>
        <v>1659.0505979612512</v>
      </c>
      <c r="E59" s="1">
        <f t="shared" si="7"/>
        <v>1629.3214844208994</v>
      </c>
      <c r="F59" s="1">
        <f t="shared" si="8"/>
        <v>12.545775430040926</v>
      </c>
      <c r="I59" s="1">
        <f t="shared" si="0"/>
        <v>896.32112748332861</v>
      </c>
      <c r="J59" s="1">
        <f t="shared" si="1"/>
        <v>557.43856595860495</v>
      </c>
      <c r="K59" s="1">
        <f t="shared" si="2"/>
        <v>2.1246931960074082</v>
      </c>
      <c r="L59" s="1">
        <f t="shared" si="3"/>
        <v>275.93418129966341</v>
      </c>
    </row>
    <row r="60" spans="1:12" x14ac:dyDescent="0.2">
      <c r="A60">
        <v>29</v>
      </c>
      <c r="B60" s="1">
        <f t="shared" si="4"/>
        <v>8493628.4995651469</v>
      </c>
      <c r="C60" s="1">
        <f t="shared" si="5"/>
        <v>2420.2961180915981</v>
      </c>
      <c r="D60" s="1">
        <f t="shared" si="6"/>
        <v>1994.9719993944784</v>
      </c>
      <c r="E60" s="1">
        <f t="shared" si="7"/>
        <v>1961.1316040131496</v>
      </c>
      <c r="F60" s="1">
        <f t="shared" si="8"/>
        <v>15.100713350901254</v>
      </c>
      <c r="I60" s="1">
        <f t="shared" si="0"/>
        <v>1077.7103279498342</v>
      </c>
      <c r="J60" s="1">
        <f t="shared" si="1"/>
        <v>670.28645894633792</v>
      </c>
      <c r="K60" s="1">
        <f t="shared" si="2"/>
        <v>2.5549379208603273</v>
      </c>
      <c r="L60" s="1">
        <f t="shared" si="3"/>
        <v>331.81011959225026</v>
      </c>
    </row>
    <row r="61" spans="1:12" x14ac:dyDescent="0.2">
      <c r="A61">
        <v>30</v>
      </c>
      <c r="B61" s="1">
        <f t="shared" si="4"/>
        <v>8492332.7405273672</v>
      </c>
      <c r="C61" s="1">
        <f t="shared" si="5"/>
        <v>2910.0965485476208</v>
      </c>
      <c r="D61" s="1">
        <f t="shared" si="6"/>
        <v>2398.8639499610176</v>
      </c>
      <c r="E61" s="1">
        <f t="shared" si="7"/>
        <v>2360.1260038920454</v>
      </c>
      <c r="F61" s="1">
        <f t="shared" si="8"/>
        <v>18.172970229968751</v>
      </c>
      <c r="I61" s="1">
        <f t="shared" si="0"/>
        <v>1295.759037780525</v>
      </c>
      <c r="J61" s="1">
        <f t="shared" si="1"/>
        <v>805.95860732450228</v>
      </c>
      <c r="K61" s="1">
        <f t="shared" si="2"/>
        <v>3.0722568790674973</v>
      </c>
      <c r="L61" s="1">
        <f t="shared" si="3"/>
        <v>398.99439987889571</v>
      </c>
    </row>
    <row r="62" spans="1:12" x14ac:dyDescent="0.2">
      <c r="A62">
        <v>31</v>
      </c>
      <c r="B62" s="1">
        <f t="shared" si="4"/>
        <v>8490774.8857962769</v>
      </c>
      <c r="C62" s="1">
        <f t="shared" si="5"/>
        <v>3498.8891289711596</v>
      </c>
      <c r="D62" s="1">
        <f t="shared" si="6"/>
        <v>2884.4590601522323</v>
      </c>
      <c r="E62" s="1">
        <f t="shared" si="7"/>
        <v>2839.8987938842492</v>
      </c>
      <c r="F62" s="1">
        <f t="shared" si="8"/>
        <v>21.867220712908718</v>
      </c>
      <c r="I62" s="1">
        <f t="shared" si="0"/>
        <v>1557.8547310898969</v>
      </c>
      <c r="J62" s="1">
        <f t="shared" si="1"/>
        <v>969.06215066635775</v>
      </c>
      <c r="K62" s="1">
        <f t="shared" si="2"/>
        <v>3.6942504829399674</v>
      </c>
      <c r="L62" s="1">
        <f t="shared" si="3"/>
        <v>479.77278999220357</v>
      </c>
    </row>
    <row r="63" spans="1:12" x14ac:dyDescent="0.2">
      <c r="A63">
        <v>32</v>
      </c>
      <c r="B63" s="1">
        <f t="shared" si="4"/>
        <v>8488902.0218371432</v>
      </c>
      <c r="C63" s="1">
        <f t="shared" si="5"/>
        <v>4206.6230081568983</v>
      </c>
      <c r="D63" s="1">
        <f t="shared" si="6"/>
        <v>3468.2552611165479</v>
      </c>
      <c r="E63" s="1">
        <f t="shared" si="7"/>
        <v>3416.7906059146958</v>
      </c>
      <c r="F63" s="1">
        <f t="shared" si="8"/>
        <v>26.309287665543156</v>
      </c>
      <c r="I63" s="1">
        <f t="shared" si="0"/>
        <v>1872.8639591331353</v>
      </c>
      <c r="J63" s="1">
        <f t="shared" si="1"/>
        <v>1165.1300799473963</v>
      </c>
      <c r="K63" s="1">
        <f t="shared" si="2"/>
        <v>4.4420669526344376</v>
      </c>
      <c r="L63" s="1">
        <f t="shared" si="3"/>
        <v>576.89181203044643</v>
      </c>
    </row>
    <row r="64" spans="1:12" x14ac:dyDescent="0.2">
      <c r="A64">
        <v>33</v>
      </c>
      <c r="B64" s="1">
        <f t="shared" si="4"/>
        <v>8486650.5976466965</v>
      </c>
      <c r="C64" s="1">
        <f t="shared" si="5"/>
        <v>5057.2417368881343</v>
      </c>
      <c r="D64" s="1">
        <f t="shared" si="6"/>
        <v>4170.0685575073667</v>
      </c>
      <c r="E64" s="1">
        <f t="shared" si="7"/>
        <v>4110.4416581380056</v>
      </c>
      <c r="F64" s="1">
        <f t="shared" si="8"/>
        <v>31.650400767662639</v>
      </c>
      <c r="I64" s="1">
        <f t="shared" si="0"/>
        <v>2251.4241904474834</v>
      </c>
      <c r="J64" s="1">
        <f t="shared" si="1"/>
        <v>1400.8054617162472</v>
      </c>
      <c r="K64" s="1">
        <f t="shared" si="2"/>
        <v>5.3411131021194844</v>
      </c>
      <c r="L64" s="1">
        <f t="shared" si="3"/>
        <v>693.65105222330965</v>
      </c>
    </row>
    <row r="65" spans="1:12" x14ac:dyDescent="0.2">
      <c r="A65">
        <v>34</v>
      </c>
      <c r="B65" s="1">
        <f t="shared" si="4"/>
        <v>8483944.3063337971</v>
      </c>
      <c r="C65" s="1">
        <f t="shared" si="5"/>
        <v>6079.4715514040126</v>
      </c>
      <c r="D65" s="1">
        <f t="shared" si="6"/>
        <v>5013.6944388110805</v>
      </c>
      <c r="E65" s="1">
        <f t="shared" si="7"/>
        <v>4944.4553696394787</v>
      </c>
      <c r="F65" s="1">
        <f t="shared" si="8"/>
        <v>38.072306346223982</v>
      </c>
      <c r="I65" s="1">
        <f t="shared" ref="I65:I96" si="9">(D64*B64*beta / (B64+C64+D64+E64))</f>
        <v>2706.291312899627</v>
      </c>
      <c r="J65" s="1">
        <f t="shared" ref="J65:J96" si="10">C64*lambda</f>
        <v>1684.0614983837488</v>
      </c>
      <c r="K65" s="1">
        <f t="shared" ref="K65:K96" si="11">D64*delta*gamma</f>
        <v>6.4219055785613453</v>
      </c>
      <c r="L65" s="1">
        <f t="shared" ref="L65:L96" si="12">D64*gamma</f>
        <v>834.01371150147338</v>
      </c>
    </row>
    <row r="66" spans="1:12" x14ac:dyDescent="0.2">
      <c r="A66">
        <v>35</v>
      </c>
      <c r="B66" s="1">
        <f t="shared" si="4"/>
        <v>8480691.5537882857</v>
      </c>
      <c r="C66" s="1">
        <f t="shared" si="5"/>
        <v>7307.760070297315</v>
      </c>
      <c r="D66" s="1">
        <f t="shared" si="6"/>
        <v>6027.6984882306315</v>
      </c>
      <c r="E66" s="1">
        <f t="shared" si="7"/>
        <v>5947.1942574016948</v>
      </c>
      <c r="F66" s="1">
        <f t="shared" si="8"/>
        <v>45.793395781993048</v>
      </c>
      <c r="I66" s="1">
        <f t="shared" si="9"/>
        <v>3252.752545510838</v>
      </c>
      <c r="J66" s="1">
        <f t="shared" si="10"/>
        <v>2024.4640266175363</v>
      </c>
      <c r="K66" s="1">
        <f t="shared" si="11"/>
        <v>7.7210894357690654</v>
      </c>
      <c r="L66" s="1">
        <f t="shared" si="12"/>
        <v>1002.7388877622161</v>
      </c>
    </row>
    <row r="67" spans="1:12" x14ac:dyDescent="0.2">
      <c r="A67">
        <v>36</v>
      </c>
      <c r="B67" s="1">
        <f t="shared" si="4"/>
        <v>8476782.4379756954</v>
      </c>
      <c r="C67" s="1">
        <f t="shared" si="5"/>
        <v>8783.391779478814</v>
      </c>
      <c r="D67" s="1">
        <f t="shared" si="6"/>
        <v>7246.3602383216357</v>
      </c>
      <c r="E67" s="1">
        <f t="shared" si="7"/>
        <v>7152.7339550478209</v>
      </c>
      <c r="F67" s="1">
        <f t="shared" si="8"/>
        <v>55.076051453868224</v>
      </c>
      <c r="I67" s="1">
        <f t="shared" si="9"/>
        <v>3909.1158125905044</v>
      </c>
      <c r="J67" s="1">
        <f t="shared" si="10"/>
        <v>2433.4841034090059</v>
      </c>
      <c r="K67" s="1">
        <f t="shared" si="11"/>
        <v>9.2826556718751743</v>
      </c>
      <c r="L67" s="1">
        <f t="shared" si="12"/>
        <v>1205.5396976461263</v>
      </c>
    </row>
    <row r="68" spans="1:12" x14ac:dyDescent="0.2">
      <c r="A68">
        <v>37</v>
      </c>
      <c r="B68" s="1">
        <f t="shared" si="4"/>
        <v>8472085.1500642654</v>
      </c>
      <c r="C68" s="1">
        <f t="shared" si="5"/>
        <v>10555.810228342385</v>
      </c>
      <c r="D68" s="1">
        <f t="shared" si="6"/>
        <v>8710.7982584567399</v>
      </c>
      <c r="E68" s="1">
        <f t="shared" si="7"/>
        <v>8602.0060027121472</v>
      </c>
      <c r="F68" s="1">
        <f t="shared" si="8"/>
        <v>66.235446220883546</v>
      </c>
      <c r="I68" s="1">
        <f t="shared" si="9"/>
        <v>4697.2879114300158</v>
      </c>
      <c r="J68" s="1">
        <f t="shared" si="10"/>
        <v>2924.8694625664452</v>
      </c>
      <c r="K68" s="1">
        <f t="shared" si="11"/>
        <v>11.159394767015321</v>
      </c>
      <c r="L68" s="1">
        <f t="shared" si="12"/>
        <v>1449.2720476643271</v>
      </c>
    </row>
    <row r="69" spans="1:12" x14ac:dyDescent="0.2">
      <c r="A69">
        <v>38</v>
      </c>
      <c r="B69" s="1">
        <f t="shared" si="4"/>
        <v>8466441.6951350179</v>
      </c>
      <c r="C69" s="1">
        <f t="shared" si="5"/>
        <v>12684.180351551071</v>
      </c>
      <c r="D69" s="1">
        <f t="shared" si="6"/>
        <v>10470.308783485381</v>
      </c>
      <c r="E69" s="1">
        <f t="shared" si="7"/>
        <v>10344.165654403496</v>
      </c>
      <c r="F69" s="1">
        <f t="shared" si="8"/>
        <v>79.650075538906933</v>
      </c>
      <c r="I69" s="1">
        <f t="shared" si="9"/>
        <v>5643.4549292467</v>
      </c>
      <c r="J69" s="1">
        <f t="shared" si="10"/>
        <v>3515.0848060380144</v>
      </c>
      <c r="K69" s="1">
        <f t="shared" si="11"/>
        <v>13.414629318023382</v>
      </c>
      <c r="L69" s="1">
        <f t="shared" si="12"/>
        <v>1742.159651691348</v>
      </c>
    </row>
    <row r="70" spans="1:12" x14ac:dyDescent="0.2">
      <c r="A70">
        <v>39</v>
      </c>
      <c r="B70" s="1">
        <f t="shared" si="4"/>
        <v>8459662.8160044067</v>
      </c>
      <c r="C70" s="1">
        <f t="shared" si="5"/>
        <v>15239.227425094872</v>
      </c>
      <c r="D70" s="1">
        <f t="shared" si="6"/>
        <v>12583.954808328246</v>
      </c>
      <c r="E70" s="1">
        <f t="shared" si="7"/>
        <v>12438.227411100572</v>
      </c>
      <c r="F70" s="1">
        <f t="shared" si="8"/>
        <v>95.77435106547442</v>
      </c>
      <c r="I70" s="1">
        <f t="shared" si="9"/>
        <v>6778.8791306103067</v>
      </c>
      <c r="J70" s="1">
        <f t="shared" si="10"/>
        <v>4223.8320570665064</v>
      </c>
      <c r="K70" s="1">
        <f t="shared" si="11"/>
        <v>16.124275526567487</v>
      </c>
      <c r="L70" s="1">
        <f t="shared" si="12"/>
        <v>2094.0617566970764</v>
      </c>
    </row>
    <row r="71" spans="1:12" x14ac:dyDescent="0.2">
      <c r="A71">
        <v>40</v>
      </c>
      <c r="B71" s="1">
        <f t="shared" si="4"/>
        <v>8451521.9893765785</v>
      </c>
      <c r="C71" s="1">
        <f t="shared" si="5"/>
        <v>18305.391320367245</v>
      </c>
      <c r="D71" s="1">
        <f t="shared" si="6"/>
        <v>15122.447288814366</v>
      </c>
      <c r="E71" s="1">
        <f t="shared" si="7"/>
        <v>14955.018372766221</v>
      </c>
      <c r="F71" s="1">
        <f t="shared" si="8"/>
        <v>115.15364147029992</v>
      </c>
      <c r="I71" s="1">
        <f t="shared" si="9"/>
        <v>8140.8266278289657</v>
      </c>
      <c r="J71" s="1">
        <f t="shared" si="10"/>
        <v>5074.6627325565923</v>
      </c>
      <c r="K71" s="1">
        <f t="shared" si="11"/>
        <v>19.3792904048255</v>
      </c>
      <c r="L71" s="1">
        <f t="shared" si="12"/>
        <v>2516.7909616656493</v>
      </c>
    </row>
    <row r="72" spans="1:12" x14ac:dyDescent="0.2">
      <c r="A72">
        <v>41</v>
      </c>
      <c r="B72" s="1">
        <f t="shared" si="4"/>
        <v>8441748.3502867147</v>
      </c>
      <c r="C72" s="1">
        <f t="shared" si="5"/>
        <v>21983.335100548684</v>
      </c>
      <c r="D72" s="1">
        <f t="shared" si="6"/>
        <v>18170.364571909013</v>
      </c>
      <c r="E72" s="1">
        <f t="shared" si="7"/>
        <v>17979.507830529095</v>
      </c>
      <c r="F72" s="1">
        <f t="shared" si="8"/>
        <v>138.44221029507403</v>
      </c>
      <c r="I72" s="1">
        <f t="shared" si="9"/>
        <v>9773.6390898637292</v>
      </c>
      <c r="J72" s="1">
        <f t="shared" si="10"/>
        <v>6095.6953096822926</v>
      </c>
      <c r="K72" s="1">
        <f t="shared" si="11"/>
        <v>23.288568824774128</v>
      </c>
      <c r="L72" s="1">
        <f t="shared" si="12"/>
        <v>3024.4894577628734</v>
      </c>
    </row>
    <row r="73" spans="1:12" x14ac:dyDescent="0.2">
      <c r="A73">
        <v>42</v>
      </c>
      <c r="B73" s="1">
        <f t="shared" si="4"/>
        <v>8430018.3904432748</v>
      </c>
      <c r="C73" s="1">
        <f t="shared" si="5"/>
        <v>26392.844355505298</v>
      </c>
      <c r="D73" s="1">
        <f t="shared" si="6"/>
        <v>21828.759884569183</v>
      </c>
      <c r="E73" s="1">
        <f t="shared" si="7"/>
        <v>21613.580744910898</v>
      </c>
      <c r="F73" s="1">
        <f t="shared" si="8"/>
        <v>166.42457173581391</v>
      </c>
      <c r="I73" s="1">
        <f t="shared" si="9"/>
        <v>11729.959843439328</v>
      </c>
      <c r="J73" s="1">
        <f t="shared" si="10"/>
        <v>7320.4505884827122</v>
      </c>
      <c r="K73" s="1">
        <f t="shared" si="11"/>
        <v>27.982361440739879</v>
      </c>
      <c r="L73" s="1">
        <f t="shared" si="12"/>
        <v>3634.0729143818025</v>
      </c>
    </row>
    <row r="74" spans="1:12" x14ac:dyDescent="0.2">
      <c r="A74">
        <v>43</v>
      </c>
      <c r="B74" s="1">
        <f t="shared" si="4"/>
        <v>8415946.2714752909</v>
      </c>
      <c r="C74" s="1">
        <f t="shared" si="5"/>
        <v>31676.146153105678</v>
      </c>
      <c r="D74" s="1">
        <f t="shared" si="6"/>
        <v>26218.208787816373</v>
      </c>
      <c r="E74" s="1">
        <f t="shared" si="7"/>
        <v>25979.332721824736</v>
      </c>
      <c r="F74" s="1">
        <f t="shared" si="8"/>
        <v>200.04086195805047</v>
      </c>
      <c r="I74" s="1">
        <f t="shared" si="9"/>
        <v>14072.118967983643</v>
      </c>
      <c r="J74" s="1">
        <f t="shared" si="10"/>
        <v>8788.817170383265</v>
      </c>
      <c r="K74" s="1">
        <f t="shared" si="11"/>
        <v>33.616290222236543</v>
      </c>
      <c r="L74" s="1">
        <f t="shared" si="12"/>
        <v>4365.7519769138371</v>
      </c>
    </row>
    <row r="75" spans="1:12" x14ac:dyDescent="0.2">
      <c r="A75">
        <v>44</v>
      </c>
      <c r="B75" s="1">
        <f t="shared" si="4"/>
        <v>8399072.5995140411</v>
      </c>
      <c r="C75" s="1">
        <f t="shared" si="5"/>
        <v>38001.661445371363</v>
      </c>
      <c r="D75" s="1">
        <f t="shared" si="6"/>
        <v>31482.347657704056</v>
      </c>
      <c r="E75" s="1">
        <f t="shared" si="7"/>
        <v>31222.974479388009</v>
      </c>
      <c r="F75" s="1">
        <f t="shared" si="8"/>
        <v>240.41690349128768</v>
      </c>
      <c r="I75" s="1">
        <f t="shared" si="9"/>
        <v>16873.671961249878</v>
      </c>
      <c r="J75" s="1">
        <f t="shared" si="10"/>
        <v>10548.156668984191</v>
      </c>
      <c r="K75" s="1">
        <f t="shared" si="11"/>
        <v>40.376041533237213</v>
      </c>
      <c r="L75" s="1">
        <f t="shared" si="12"/>
        <v>5243.641757563275</v>
      </c>
    </row>
    <row r="76" spans="1:12" x14ac:dyDescent="0.2">
      <c r="A76">
        <v>45</v>
      </c>
      <c r="B76" s="1">
        <f t="shared" si="4"/>
        <v>8378851.5292325327</v>
      </c>
      <c r="C76" s="1">
        <f t="shared" si="5"/>
        <v>45568.178465571516</v>
      </c>
      <c r="D76" s="1">
        <f t="shared" si="6"/>
        <v>37791.948572079054</v>
      </c>
      <c r="E76" s="1">
        <f t="shared" si="7"/>
        <v>37519.444010928819</v>
      </c>
      <c r="F76" s="1">
        <f t="shared" si="8"/>
        <v>288.89971888415192</v>
      </c>
      <c r="I76" s="1">
        <f t="shared" si="9"/>
        <v>20221.070281508819</v>
      </c>
      <c r="J76" s="1">
        <f t="shared" si="10"/>
        <v>12654.553261308665</v>
      </c>
      <c r="K76" s="1">
        <f t="shared" si="11"/>
        <v>48.482815392864254</v>
      </c>
      <c r="L76" s="1">
        <f t="shared" si="12"/>
        <v>6296.4695315408117</v>
      </c>
    </row>
    <row r="77" spans="1:12" x14ac:dyDescent="0.2">
      <c r="A77">
        <v>46</v>
      </c>
      <c r="B77" s="1">
        <f t="shared" si="4"/>
        <v>8354636.1123531694</v>
      </c>
      <c r="C77" s="1">
        <f t="shared" si="5"/>
        <v>54609.391915899585</v>
      </c>
      <c r="D77" s="1">
        <f t="shared" si="6"/>
        <v>45349.562685897559</v>
      </c>
      <c r="E77" s="1">
        <f t="shared" si="7"/>
        <v>45077.83372534463</v>
      </c>
      <c r="F77" s="1">
        <f t="shared" si="8"/>
        <v>347.09931968515366</v>
      </c>
      <c r="I77" s="1">
        <f t="shared" si="9"/>
        <v>24215.416879363387</v>
      </c>
      <c r="J77" s="1">
        <f t="shared" si="10"/>
        <v>15174.203429035315</v>
      </c>
      <c r="K77" s="1">
        <f t="shared" si="11"/>
        <v>58.19960080100175</v>
      </c>
      <c r="L77" s="1">
        <f t="shared" si="12"/>
        <v>7558.3897144158109</v>
      </c>
    </row>
    <row r="78" spans="1:12" x14ac:dyDescent="0.2">
      <c r="A78">
        <v>47</v>
      </c>
      <c r="B78" s="1">
        <f t="shared" si="4"/>
        <v>8325661.890163742</v>
      </c>
      <c r="C78" s="1">
        <f t="shared" si="5"/>
        <v>65398.686597332315</v>
      </c>
      <c r="D78" s="1">
        <f t="shared" si="6"/>
        <v>54394.739330176337</v>
      </c>
      <c r="E78" s="1">
        <f t="shared" si="7"/>
        <v>54147.746262524146</v>
      </c>
      <c r="F78" s="1">
        <f t="shared" si="8"/>
        <v>416.9376462214359</v>
      </c>
      <c r="I78" s="1">
        <f t="shared" si="9"/>
        <v>28974.222189427295</v>
      </c>
      <c r="J78" s="1">
        <f t="shared" si="10"/>
        <v>18184.927507994562</v>
      </c>
      <c r="K78" s="1">
        <f t="shared" si="11"/>
        <v>69.838326536282239</v>
      </c>
      <c r="L78" s="1">
        <f t="shared" si="12"/>
        <v>9069.9125371795126</v>
      </c>
    </row>
    <row r="79" spans="1:12" x14ac:dyDescent="0.2">
      <c r="A79">
        <v>48</v>
      </c>
      <c r="B79" s="1">
        <f t="shared" si="4"/>
        <v>8291028.8686904078</v>
      </c>
      <c r="C79" s="1">
        <f t="shared" si="5"/>
        <v>78253.945433754925</v>
      </c>
      <c r="D79" s="1">
        <f t="shared" si="6"/>
        <v>65209.786202484254</v>
      </c>
      <c r="E79" s="1">
        <f t="shared" si="7"/>
        <v>65026.694128559415</v>
      </c>
      <c r="F79" s="1">
        <f t="shared" si="8"/>
        <v>500.70554478990744</v>
      </c>
      <c r="I79" s="1">
        <f t="shared" si="9"/>
        <v>34633.021473334265</v>
      </c>
      <c r="J79" s="1">
        <f t="shared" si="10"/>
        <v>21777.762636911662</v>
      </c>
      <c r="K79" s="1">
        <f t="shared" si="11"/>
        <v>83.767898568471566</v>
      </c>
      <c r="L79" s="1">
        <f t="shared" si="12"/>
        <v>10878.947866035269</v>
      </c>
    </row>
    <row r="80" spans="1:12" x14ac:dyDescent="0.2">
      <c r="A80">
        <v>49</v>
      </c>
      <c r="B80" s="1">
        <f t="shared" si="4"/>
        <v>8249682.2312186733</v>
      </c>
      <c r="C80" s="1">
        <f t="shared" si="5"/>
        <v>93542.019076049051</v>
      </c>
      <c r="D80" s="1">
        <f t="shared" si="6"/>
        <v>78125.969720675959</v>
      </c>
      <c r="E80" s="1">
        <f t="shared" si="7"/>
        <v>78068.651369056272</v>
      </c>
      <c r="F80" s="1">
        <f t="shared" si="8"/>
        <v>601.12861554173321</v>
      </c>
      <c r="I80" s="1">
        <f t="shared" si="9"/>
        <v>41346.637471734517</v>
      </c>
      <c r="J80" s="1">
        <f t="shared" si="10"/>
        <v>26058.563829440391</v>
      </c>
      <c r="K80" s="1">
        <f t="shared" si="11"/>
        <v>100.42307075182576</v>
      </c>
      <c r="L80" s="1">
        <f t="shared" si="12"/>
        <v>13041.957240496851</v>
      </c>
    </row>
    <row r="81" spans="1:12" x14ac:dyDescent="0.2">
      <c r="A81">
        <v>50</v>
      </c>
      <c r="B81" s="1">
        <f t="shared" si="4"/>
        <v>8200392.4642275022</v>
      </c>
      <c r="C81" s="1">
        <f t="shared" si="5"/>
        <v>111682.29371489587</v>
      </c>
      <c r="D81" s="1">
        <f t="shared" si="6"/>
        <v>93529.954135495267</v>
      </c>
      <c r="E81" s="1">
        <f t="shared" si="7"/>
        <v>93693.845313191472</v>
      </c>
      <c r="F81" s="1">
        <f t="shared" si="8"/>
        <v>721.44260891157421</v>
      </c>
      <c r="I81" s="1">
        <f t="shared" si="9"/>
        <v>49289.766991171142</v>
      </c>
      <c r="J81" s="1">
        <f t="shared" si="10"/>
        <v>31149.492352324334</v>
      </c>
      <c r="K81" s="1">
        <f t="shared" si="11"/>
        <v>120.31399336984099</v>
      </c>
      <c r="L81" s="1">
        <f t="shared" si="12"/>
        <v>15625.193944135193</v>
      </c>
    </row>
    <row r="82" spans="1:12" x14ac:dyDescent="0.2">
      <c r="A82">
        <v>51</v>
      </c>
      <c r="B82" s="1">
        <f t="shared" si="4"/>
        <v>8141736.0337196654</v>
      </c>
      <c r="C82" s="1">
        <f t="shared" si="5"/>
        <v>133148.52041567245</v>
      </c>
      <c r="D82" s="1">
        <f t="shared" si="6"/>
        <v>111870.13098608788</v>
      </c>
      <c r="E82" s="1">
        <f t="shared" si="7"/>
        <v>112399.83614029053</v>
      </c>
      <c r="F82" s="1">
        <f t="shared" si="8"/>
        <v>865.47873828023694</v>
      </c>
      <c r="I82" s="1">
        <f t="shared" si="9"/>
        <v>58656.4305078369</v>
      </c>
      <c r="J82" s="1">
        <f t="shared" si="10"/>
        <v>37190.20380706033</v>
      </c>
      <c r="K82" s="1">
        <f t="shared" si="11"/>
        <v>144.0361293686627</v>
      </c>
      <c r="L82" s="1">
        <f t="shared" si="12"/>
        <v>18705.990827099053</v>
      </c>
    </row>
    <row r="83" spans="1:12" x14ac:dyDescent="0.2">
      <c r="A83">
        <v>52</v>
      </c>
      <c r="B83" s="1">
        <f t="shared" si="4"/>
        <v>8072078.3873885982</v>
      </c>
      <c r="C83" s="1">
        <f t="shared" si="5"/>
        <v>158467.70944832091</v>
      </c>
      <c r="D83" s="1">
        <f t="shared" si="6"/>
        <v>133662.28208557065</v>
      </c>
      <c r="E83" s="1">
        <f t="shared" si="7"/>
        <v>134773.86233750812</v>
      </c>
      <c r="F83" s="1">
        <f t="shared" si="8"/>
        <v>1037.7587399988124</v>
      </c>
      <c r="I83" s="1">
        <f t="shared" si="9"/>
        <v>69657.646331067372</v>
      </c>
      <c r="J83" s="1">
        <f t="shared" si="10"/>
        <v>44338.457298418929</v>
      </c>
      <c r="K83" s="1">
        <f t="shared" si="11"/>
        <v>172.28000171857536</v>
      </c>
      <c r="L83" s="1">
        <f t="shared" si="12"/>
        <v>22374.026197217579</v>
      </c>
    </row>
    <row r="84" spans="1:12" x14ac:dyDescent="0.2">
      <c r="A84">
        <v>53</v>
      </c>
      <c r="B84" s="1">
        <f t="shared" si="4"/>
        <v>7989561.9104654966</v>
      </c>
      <c r="C84" s="1">
        <f t="shared" si="5"/>
        <v>188214.43912513182</v>
      </c>
      <c r="D84" s="1">
        <f t="shared" si="6"/>
        <v>159493.73300033563</v>
      </c>
      <c r="E84" s="1">
        <f t="shared" si="7"/>
        <v>161506.31875462225</v>
      </c>
      <c r="F84" s="1">
        <f t="shared" si="8"/>
        <v>1243.5986544105913</v>
      </c>
      <c r="I84" s="1">
        <f t="shared" si="9"/>
        <v>82516.476923101785</v>
      </c>
      <c r="J84" s="1">
        <f t="shared" si="10"/>
        <v>52769.747246290863</v>
      </c>
      <c r="K84" s="1">
        <f t="shared" si="11"/>
        <v>205.83991441177884</v>
      </c>
      <c r="L84" s="1">
        <f t="shared" si="12"/>
        <v>26732.456417114132</v>
      </c>
    </row>
    <row r="85" spans="1:12" x14ac:dyDescent="0.2">
      <c r="A85">
        <v>54</v>
      </c>
      <c r="B85" s="1">
        <f t="shared" si="4"/>
        <v>7892102.5532504749</v>
      </c>
      <c r="C85" s="1">
        <f t="shared" si="5"/>
        <v>222998.38811148424</v>
      </c>
      <c r="D85" s="1">
        <f t="shared" si="6"/>
        <v>190024.77428011689</v>
      </c>
      <c r="E85" s="1">
        <f t="shared" si="7"/>
        <v>193405.06535468937</v>
      </c>
      <c r="F85" s="1">
        <f t="shared" si="8"/>
        <v>1489.2190032311082</v>
      </c>
      <c r="I85" s="1">
        <f t="shared" si="9"/>
        <v>97459.357215021329</v>
      </c>
      <c r="J85" s="1">
        <f t="shared" si="10"/>
        <v>62675.408228668901</v>
      </c>
      <c r="K85" s="1">
        <f t="shared" si="11"/>
        <v>245.62034882051691</v>
      </c>
      <c r="L85" s="1">
        <f t="shared" si="12"/>
        <v>31898.746600067127</v>
      </c>
    </row>
    <row r="86" spans="1:12" x14ac:dyDescent="0.2">
      <c r="A86">
        <v>55</v>
      </c>
      <c r="B86" s="1">
        <f t="shared" si="4"/>
        <v>7777400.1677205265</v>
      </c>
      <c r="C86" s="1">
        <f t="shared" si="5"/>
        <v>263442.31040030805</v>
      </c>
      <c r="D86" s="1">
        <f t="shared" si="6"/>
        <v>225985.6445128264</v>
      </c>
      <c r="E86" s="1">
        <f t="shared" si="7"/>
        <v>231410.02021071274</v>
      </c>
      <c r="F86" s="1">
        <f t="shared" si="8"/>
        <v>1781.8571556224883</v>
      </c>
      <c r="I86" s="1">
        <f t="shared" si="9"/>
        <v>114702.38552994803</v>
      </c>
      <c r="J86" s="1">
        <f t="shared" si="10"/>
        <v>74258.463241124249</v>
      </c>
      <c r="K86" s="1">
        <f t="shared" si="11"/>
        <v>292.63815239138006</v>
      </c>
      <c r="L86" s="1">
        <f t="shared" si="12"/>
        <v>38004.954856023382</v>
      </c>
    </row>
    <row r="87" spans="1:12" x14ac:dyDescent="0.2">
      <c r="A87">
        <v>56</v>
      </c>
      <c r="B87" s="1">
        <f t="shared" si="4"/>
        <v>7642969.0663562212</v>
      </c>
      <c r="C87" s="1">
        <f t="shared" si="5"/>
        <v>310147.12240131065</v>
      </c>
      <c r="D87" s="1">
        <f t="shared" si="6"/>
        <v>268166.78708101396</v>
      </c>
      <c r="E87" s="1">
        <f t="shared" si="7"/>
        <v>276607.14911327802</v>
      </c>
      <c r="F87" s="1">
        <f t="shared" si="8"/>
        <v>2129.8750481722409</v>
      </c>
      <c r="I87" s="1">
        <f t="shared" si="9"/>
        <v>134431.10136430521</v>
      </c>
      <c r="J87" s="1">
        <f t="shared" si="10"/>
        <v>87726.289363302581</v>
      </c>
      <c r="K87" s="1">
        <f t="shared" si="11"/>
        <v>348.01789254975267</v>
      </c>
      <c r="L87" s="1">
        <f t="shared" si="12"/>
        <v>45197.12890256528</v>
      </c>
    </row>
    <row r="88" spans="1:12" x14ac:dyDescent="0.2">
      <c r="A88">
        <v>57</v>
      </c>
      <c r="B88" s="1">
        <f t="shared" si="4"/>
        <v>7486196.7642558375</v>
      </c>
      <c r="C88" s="1">
        <f t="shared" si="5"/>
        <v>363640.43274205748</v>
      </c>
      <c r="D88" s="1">
        <f t="shared" si="6"/>
        <v>317399.44457234285</v>
      </c>
      <c r="E88" s="1">
        <f t="shared" si="7"/>
        <v>330240.5065294808</v>
      </c>
      <c r="F88" s="1">
        <f t="shared" si="8"/>
        <v>2542.8519002770026</v>
      </c>
      <c r="I88" s="1">
        <f t="shared" si="9"/>
        <v>156772.30210038324</v>
      </c>
      <c r="J88" s="1">
        <f t="shared" si="10"/>
        <v>103278.99175963645</v>
      </c>
      <c r="K88" s="1">
        <f t="shared" si="11"/>
        <v>412.97685210476152</v>
      </c>
      <c r="L88" s="1">
        <f t="shared" si="12"/>
        <v>53633.357416202794</v>
      </c>
    </row>
    <row r="89" spans="1:12" x14ac:dyDescent="0.2">
      <c r="A89">
        <v>58</v>
      </c>
      <c r="B89" s="1">
        <f t="shared" si="4"/>
        <v>7304439.9292812906</v>
      </c>
      <c r="C89" s="1">
        <f t="shared" si="5"/>
        <v>424305.00361349958</v>
      </c>
      <c r="D89" s="1">
        <f t="shared" si="6"/>
        <v>374523.02461633796</v>
      </c>
      <c r="E89" s="1">
        <f t="shared" si="7"/>
        <v>393720.39544394938</v>
      </c>
      <c r="F89" s="1">
        <f t="shared" si="8"/>
        <v>3031.6470449184108</v>
      </c>
      <c r="I89" s="1">
        <f t="shared" si="9"/>
        <v>181756.83497454732</v>
      </c>
      <c r="J89" s="1">
        <f t="shared" si="10"/>
        <v>121092.26410310515</v>
      </c>
      <c r="K89" s="1">
        <f t="shared" si="11"/>
        <v>488.79514464140806</v>
      </c>
      <c r="L89" s="1">
        <f t="shared" si="12"/>
        <v>63479.888914468575</v>
      </c>
    </row>
    <row r="90" spans="1:12" x14ac:dyDescent="0.2">
      <c r="A90">
        <v>59</v>
      </c>
      <c r="B90" s="1">
        <f t="shared" si="4"/>
        <v>7095166.6510121273</v>
      </c>
      <c r="C90" s="1">
        <f t="shared" si="5"/>
        <v>492284.71567936731</v>
      </c>
      <c r="D90" s="1">
        <f t="shared" si="6"/>
        <v>440335.22043845657</v>
      </c>
      <c r="E90" s="1">
        <f t="shared" si="7"/>
        <v>468625.000367217</v>
      </c>
      <c r="F90" s="1">
        <f t="shared" si="8"/>
        <v>3608.4125028275712</v>
      </c>
      <c r="I90" s="1">
        <f t="shared" si="9"/>
        <v>209273.27826916313</v>
      </c>
      <c r="J90" s="1">
        <f t="shared" si="10"/>
        <v>141293.56620329537</v>
      </c>
      <c r="K90" s="1">
        <f t="shared" si="11"/>
        <v>576.76545790916055</v>
      </c>
      <c r="L90" s="1">
        <f t="shared" si="12"/>
        <v>74904.604923267601</v>
      </c>
    </row>
    <row r="91" spans="1:12" x14ac:dyDescent="0.2">
      <c r="A91">
        <v>60</v>
      </c>
      <c r="B91" s="1">
        <f t="shared" si="4"/>
        <v>6856152.3765215864</v>
      </c>
      <c r="C91" s="1">
        <f t="shared" si="5"/>
        <v>567368.17984867841</v>
      </c>
      <c r="D91" s="1">
        <f t="shared" si="6"/>
        <v>515520.87043251935</v>
      </c>
      <c r="E91" s="1">
        <f t="shared" si="7"/>
        <v>556692.04445490835</v>
      </c>
      <c r="F91" s="1">
        <f t="shared" si="8"/>
        <v>4286.5287423027949</v>
      </c>
      <c r="I91" s="1">
        <f t="shared" si="9"/>
        <v>239014.2744905405</v>
      </c>
      <c r="J91" s="1">
        <f t="shared" si="10"/>
        <v>163930.81032122934</v>
      </c>
      <c r="K91" s="1">
        <f t="shared" si="11"/>
        <v>678.11623947522321</v>
      </c>
      <c r="L91" s="1">
        <f t="shared" si="12"/>
        <v>88067.04408769132</v>
      </c>
    </row>
    <row r="92" spans="1:12" x14ac:dyDescent="0.2">
      <c r="A92">
        <v>61</v>
      </c>
      <c r="B92" s="1">
        <f t="shared" si="4"/>
        <v>6585732.1385988621</v>
      </c>
      <c r="C92" s="1">
        <f t="shared" si="5"/>
        <v>648854.81388179271</v>
      </c>
      <c r="D92" s="1">
        <f t="shared" si="6"/>
        <v>600556.39809515933</v>
      </c>
      <c r="E92" s="1">
        <f t="shared" si="7"/>
        <v>659796.21854141227</v>
      </c>
      <c r="F92" s="1">
        <f t="shared" si="8"/>
        <v>5080.4308827688747</v>
      </c>
      <c r="I92" s="1">
        <f t="shared" si="9"/>
        <v>270420.23792272422</v>
      </c>
      <c r="J92" s="1">
        <f t="shared" si="10"/>
        <v>188933.60388960992</v>
      </c>
      <c r="K92" s="1">
        <f t="shared" si="11"/>
        <v>793.9021404660798</v>
      </c>
      <c r="L92" s="1">
        <f t="shared" si="12"/>
        <v>103104.17408650387</v>
      </c>
    </row>
    <row r="93" spans="1:12" x14ac:dyDescent="0.2">
      <c r="A93">
        <v>62</v>
      </c>
      <c r="B93" s="1">
        <f t="shared" si="4"/>
        <v>6283102.8731558528</v>
      </c>
      <c r="C93" s="1">
        <f t="shared" si="5"/>
        <v>735415.42630216514</v>
      </c>
      <c r="D93" s="1">
        <f t="shared" si="6"/>
        <v>695588.91464569792</v>
      </c>
      <c r="E93" s="1">
        <f t="shared" si="7"/>
        <v>779907.4981604442</v>
      </c>
      <c r="F93" s="1">
        <f t="shared" si="8"/>
        <v>6005.2877358354199</v>
      </c>
      <c r="I93" s="1">
        <f t="shared" si="9"/>
        <v>302629.26544300944</v>
      </c>
      <c r="J93" s="1">
        <f t="shared" si="10"/>
        <v>216068.65302263698</v>
      </c>
      <c r="K93" s="1">
        <f t="shared" si="11"/>
        <v>924.85685306654545</v>
      </c>
      <c r="L93" s="1">
        <f t="shared" si="12"/>
        <v>120111.27961903188</v>
      </c>
    </row>
    <row r="94" spans="1:12" x14ac:dyDescent="0.2">
      <c r="A94">
        <v>63</v>
      </c>
      <c r="B94" s="1">
        <f t="shared" si="4"/>
        <v>5948655.9765436975</v>
      </c>
      <c r="C94" s="1">
        <f t="shared" si="5"/>
        <v>824968.985955699</v>
      </c>
      <c r="D94" s="1">
        <f t="shared" si="6"/>
        <v>800293.26174662507</v>
      </c>
      <c r="E94" s="1">
        <f t="shared" si="7"/>
        <v>919025.28108958376</v>
      </c>
      <c r="F94" s="1">
        <f t="shared" si="8"/>
        <v>7076.4946643897947</v>
      </c>
      <c r="I94" s="1">
        <f t="shared" si="9"/>
        <v>334446.89661215502</v>
      </c>
      <c r="J94" s="1">
        <f t="shared" si="10"/>
        <v>244893.33695862102</v>
      </c>
      <c r="K94" s="1">
        <f t="shared" si="11"/>
        <v>1071.2069285543748</v>
      </c>
      <c r="L94" s="1">
        <f t="shared" si="12"/>
        <v>139117.78292913959</v>
      </c>
    </row>
    <row r="95" spans="1:12" x14ac:dyDescent="0.2">
      <c r="A95">
        <v>64</v>
      </c>
      <c r="B95" s="1">
        <f t="shared" si="4"/>
        <v>5584302.3175954409</v>
      </c>
      <c r="C95" s="1">
        <f t="shared" si="5"/>
        <v>914607.97258070798</v>
      </c>
      <c r="D95" s="1">
        <f t="shared" si="6"/>
        <v>913716.83009745798</v>
      </c>
      <c r="E95" s="1">
        <f t="shared" si="7"/>
        <v>1079083.9334389088</v>
      </c>
      <c r="F95" s="1">
        <f t="shared" si="8"/>
        <v>8308.9462874795972</v>
      </c>
      <c r="I95" s="1">
        <f t="shared" si="9"/>
        <v>364353.65894825681</v>
      </c>
      <c r="J95" s="1">
        <f t="shared" si="10"/>
        <v>274714.67232324777</v>
      </c>
      <c r="K95" s="1">
        <f t="shared" si="11"/>
        <v>1232.4516230898028</v>
      </c>
      <c r="L95" s="1">
        <f t="shared" si="12"/>
        <v>160058.65234932501</v>
      </c>
    </row>
    <row r="96" spans="1:12" x14ac:dyDescent="0.2">
      <c r="A96">
        <v>65</v>
      </c>
      <c r="B96" s="1">
        <f t="shared" si="4"/>
        <v>5193732.4858168997</v>
      </c>
      <c r="C96" s="1">
        <f t="shared" si="5"/>
        <v>1000613.3494898735</v>
      </c>
      <c r="D96" s="1">
        <f t="shared" si="6"/>
        <v>1034130.7950289922</v>
      </c>
      <c r="E96" s="1">
        <f t="shared" si="7"/>
        <v>1261827.2994584003</v>
      </c>
      <c r="F96" s="1">
        <f t="shared" si="8"/>
        <v>9716.0702058296829</v>
      </c>
      <c r="I96" s="1">
        <f t="shared" si="9"/>
        <v>390569.83177854127</v>
      </c>
      <c r="J96" s="1">
        <f t="shared" si="10"/>
        <v>304564.4548693758</v>
      </c>
      <c r="K96" s="1">
        <f t="shared" si="11"/>
        <v>1407.1239183500854</v>
      </c>
      <c r="L96" s="1">
        <f t="shared" si="12"/>
        <v>182743.3660194916</v>
      </c>
    </row>
    <row r="97" spans="1:12" x14ac:dyDescent="0.2">
      <c r="A97">
        <v>66</v>
      </c>
      <c r="B97" s="1">
        <f t="shared" si="4"/>
        <v>4782540.0023746295</v>
      </c>
      <c r="C97" s="1">
        <f t="shared" si="5"/>
        <v>1078601.5875520157</v>
      </c>
      <c r="D97" s="1">
        <f t="shared" si="6"/>
        <v>1158916.3199789773</v>
      </c>
      <c r="E97" s="1">
        <f t="shared" si="7"/>
        <v>1468653.4584641987</v>
      </c>
      <c r="F97" s="1">
        <f t="shared" si="8"/>
        <v>11308.631630174332</v>
      </c>
      <c r="I97" s="1">
        <f t="shared" ref="I97:I128" si="13">(D96*B96*beta / (B96+C96+D96+E96))</f>
        <v>411192.48344226996</v>
      </c>
      <c r="J97" s="1">
        <f t="shared" ref="J97:J128" si="14">C96*lambda</f>
        <v>333204.24538012792</v>
      </c>
      <c r="K97" s="1">
        <f t="shared" ref="K97:K128" si="15">D96*delta*gamma</f>
        <v>1592.561424344648</v>
      </c>
      <c r="L97" s="1">
        <f t="shared" ref="L97:L128" si="16">D96*gamma</f>
        <v>206826.15900579846</v>
      </c>
    </row>
    <row r="98" spans="1:12" x14ac:dyDescent="0.2">
      <c r="A98">
        <v>67</v>
      </c>
      <c r="B98" s="1">
        <f t="shared" ref="B98:B162" si="17">B97 - (D97*B97*$A$6 / (B97+C97+D97+E97))</f>
        <v>4358133.2552879248</v>
      </c>
      <c r="C98" s="1">
        <f t="shared" ref="C98:C162" si="18">C97 + I98 - J98</f>
        <v>1143834.0059838991</v>
      </c>
      <c r="D98" s="1">
        <f t="shared" ref="D98:D161" si="19">D97 + J98 - K98 - L98</f>
        <v>1284522.6535052354</v>
      </c>
      <c r="E98" s="1">
        <f t="shared" ref="E98:E161" si="20">E97 + L98</f>
        <v>1700436.7224599943</v>
      </c>
      <c r="F98" s="1">
        <f t="shared" ref="F98:F161" si="21">F97 + K98</f>
        <v>13093.362762941957</v>
      </c>
      <c r="I98" s="1">
        <f t="shared" si="13"/>
        <v>424406.74708670471</v>
      </c>
      <c r="J98" s="1">
        <f t="shared" si="14"/>
        <v>359174.32865482126</v>
      </c>
      <c r="K98" s="1">
        <f t="shared" si="15"/>
        <v>1784.7311327676252</v>
      </c>
      <c r="L98" s="1">
        <f t="shared" si="16"/>
        <v>231783.26399579548</v>
      </c>
    </row>
    <row r="99" spans="1:12" x14ac:dyDescent="0.2">
      <c r="A99">
        <v>68</v>
      </c>
      <c r="B99" s="1">
        <f t="shared" si="17"/>
        <v>3929382.2201661789</v>
      </c>
      <c r="C99" s="1">
        <f t="shared" si="18"/>
        <v>1191688.317113007</v>
      </c>
      <c r="D99" s="1">
        <f t="shared" si="19"/>
        <v>1406536.6819104287</v>
      </c>
      <c r="E99" s="1">
        <f t="shared" si="20"/>
        <v>1957341.2531610413</v>
      </c>
      <c r="F99" s="1">
        <f t="shared" si="21"/>
        <v>15071.52764934002</v>
      </c>
      <c r="I99" s="1">
        <f t="shared" si="13"/>
        <v>428751.03512174601</v>
      </c>
      <c r="J99" s="1">
        <f t="shared" si="14"/>
        <v>380896.72399263841</v>
      </c>
      <c r="K99" s="1">
        <f t="shared" si="15"/>
        <v>1978.1648863980627</v>
      </c>
      <c r="L99" s="1">
        <f t="shared" si="16"/>
        <v>256904.5307010471</v>
      </c>
    </row>
    <row r="100" spans="1:12" x14ac:dyDescent="0.2">
      <c r="A100">
        <v>69</v>
      </c>
      <c r="B100" s="1">
        <f t="shared" si="17"/>
        <v>3505993.3025848679</v>
      </c>
      <c r="C100" s="1">
        <f t="shared" si="18"/>
        <v>1218245.0250956865</v>
      </c>
      <c r="D100" s="1">
        <f t="shared" si="19"/>
        <v>1519895.4886368322</v>
      </c>
      <c r="E100" s="1">
        <f t="shared" si="20"/>
        <v>2238648.589543127</v>
      </c>
      <c r="F100" s="1">
        <f t="shared" si="21"/>
        <v>17237.59413948208</v>
      </c>
      <c r="I100" s="1">
        <f t="shared" si="13"/>
        <v>423388.9175813109</v>
      </c>
      <c r="J100" s="1">
        <f t="shared" si="14"/>
        <v>396832.20959863137</v>
      </c>
      <c r="K100" s="1">
        <f t="shared" si="15"/>
        <v>2166.06649014206</v>
      </c>
      <c r="L100" s="1">
        <f t="shared" si="16"/>
        <v>281307.33638208575</v>
      </c>
    </row>
    <row r="101" spans="1:12" x14ac:dyDescent="0.2">
      <c r="A101">
        <v>70</v>
      </c>
      <c r="B101" s="1">
        <f t="shared" si="17"/>
        <v>3097674.0687836641</v>
      </c>
      <c r="C101" s="1">
        <f t="shared" si="18"/>
        <v>1220888.665540027</v>
      </c>
      <c r="D101" s="1">
        <f t="shared" si="19"/>
        <v>1619251.3452138286</v>
      </c>
      <c r="E101" s="1">
        <f t="shared" si="20"/>
        <v>2542627.6872704932</v>
      </c>
      <c r="F101" s="1">
        <f t="shared" si="21"/>
        <v>19578.233191982803</v>
      </c>
      <c r="I101" s="1">
        <f t="shared" si="13"/>
        <v>408319.23380120395</v>
      </c>
      <c r="J101" s="1">
        <f t="shared" si="14"/>
        <v>405675.59335686365</v>
      </c>
      <c r="K101" s="1">
        <f t="shared" si="15"/>
        <v>2340.6390525007218</v>
      </c>
      <c r="L101" s="1">
        <f t="shared" si="16"/>
        <v>303979.09772736643</v>
      </c>
    </row>
    <row r="102" spans="1:12" x14ac:dyDescent="0.2">
      <c r="A102">
        <v>71</v>
      </c>
      <c r="B102" s="1">
        <f t="shared" si="17"/>
        <v>2713219.640990342</v>
      </c>
      <c r="C102" s="1">
        <f t="shared" si="18"/>
        <v>1198787.1677085198</v>
      </c>
      <c r="D102" s="1">
        <f t="shared" si="19"/>
        <v>1699463.3547242626</v>
      </c>
      <c r="E102" s="1">
        <f t="shared" si="20"/>
        <v>2866477.956313259</v>
      </c>
      <c r="F102" s="1">
        <f t="shared" si="21"/>
        <v>22071.8802636121</v>
      </c>
      <c r="I102" s="1">
        <f t="shared" si="13"/>
        <v>384454.4277933219</v>
      </c>
      <c r="J102" s="1">
        <f t="shared" si="14"/>
        <v>406555.92562482902</v>
      </c>
      <c r="K102" s="1">
        <f t="shared" si="15"/>
        <v>2493.6470716292965</v>
      </c>
      <c r="L102" s="1">
        <f t="shared" si="16"/>
        <v>323850.26904276572</v>
      </c>
    </row>
    <row r="103" spans="1:12" x14ac:dyDescent="0.2">
      <c r="A103">
        <v>72</v>
      </c>
      <c r="B103" s="1">
        <f t="shared" si="17"/>
        <v>2359695.269616744</v>
      </c>
      <c r="C103" s="1">
        <f t="shared" si="18"/>
        <v>1153115.4122351808</v>
      </c>
      <c r="D103" s="1">
        <f t="shared" si="19"/>
        <v>1756149.637060072</v>
      </c>
      <c r="E103" s="1">
        <f t="shared" si="20"/>
        <v>3206370.6272581117</v>
      </c>
      <c r="F103" s="1">
        <f t="shared" si="21"/>
        <v>24689.053829887464</v>
      </c>
      <c r="I103" s="1">
        <f t="shared" si="13"/>
        <v>353524.37137359817</v>
      </c>
      <c r="J103" s="1">
        <f t="shared" si="14"/>
        <v>399196.12684693711</v>
      </c>
      <c r="K103" s="1">
        <f t="shared" si="15"/>
        <v>2617.1735662753649</v>
      </c>
      <c r="L103" s="1">
        <f t="shared" si="16"/>
        <v>339892.67094485252</v>
      </c>
    </row>
    <row r="104" spans="1:12" x14ac:dyDescent="0.2">
      <c r="A104">
        <v>73</v>
      </c>
      <c r="B104" s="1">
        <f t="shared" si="17"/>
        <v>2041880.4596158937</v>
      </c>
      <c r="C104" s="1">
        <f t="shared" si="18"/>
        <v>1086942.7899617159</v>
      </c>
      <c r="D104" s="1">
        <f t="shared" si="19"/>
        <v>1786202.6714813001</v>
      </c>
      <c r="E104" s="1">
        <f t="shared" si="20"/>
        <v>3557600.5546701262</v>
      </c>
      <c r="F104" s="1">
        <f t="shared" si="21"/>
        <v>27393.524270959973</v>
      </c>
      <c r="I104" s="1">
        <f t="shared" si="13"/>
        <v>317814.81000085024</v>
      </c>
      <c r="J104" s="1">
        <f t="shared" si="14"/>
        <v>383987.43227431522</v>
      </c>
      <c r="K104" s="1">
        <f t="shared" si="15"/>
        <v>2704.4704410725112</v>
      </c>
      <c r="L104" s="1">
        <f t="shared" si="16"/>
        <v>351229.92741201445</v>
      </c>
    </row>
    <row r="105" spans="1:12" x14ac:dyDescent="0.2">
      <c r="A105">
        <v>74</v>
      </c>
      <c r="B105" s="1">
        <f t="shared" si="17"/>
        <v>1762074.8972594575</v>
      </c>
      <c r="C105" s="1">
        <f t="shared" si="18"/>
        <v>1004796.4032609006</v>
      </c>
      <c r="D105" s="1">
        <f t="shared" si="19"/>
        <v>1788163.3341282101</v>
      </c>
      <c r="E105" s="1">
        <f t="shared" si="20"/>
        <v>3914841.0889663864</v>
      </c>
      <c r="F105" s="1">
        <f t="shared" si="21"/>
        <v>30144.276385041176</v>
      </c>
      <c r="I105" s="1">
        <f t="shared" si="13"/>
        <v>279805.56235643616</v>
      </c>
      <c r="J105" s="1">
        <f t="shared" si="14"/>
        <v>361951.94905725145</v>
      </c>
      <c r="K105" s="1">
        <f t="shared" si="15"/>
        <v>2750.7521140812023</v>
      </c>
      <c r="L105" s="1">
        <f t="shared" si="16"/>
        <v>357240.53429626004</v>
      </c>
    </row>
    <row r="106" spans="1:12" x14ac:dyDescent="0.2">
      <c r="A106">
        <v>75</v>
      </c>
      <c r="B106" s="1">
        <f t="shared" si="17"/>
        <v>1520268.4544077208</v>
      </c>
      <c r="C106" s="1">
        <f t="shared" si="18"/>
        <v>912005.64382675732</v>
      </c>
      <c r="D106" s="1">
        <f t="shared" si="19"/>
        <v>1762374.0980538905</v>
      </c>
      <c r="E106" s="1">
        <f t="shared" si="20"/>
        <v>4272473.7557920283</v>
      </c>
      <c r="F106" s="1">
        <f t="shared" si="21"/>
        <v>32898.047919598619</v>
      </c>
      <c r="I106" s="1">
        <f t="shared" si="13"/>
        <v>241806.44285173673</v>
      </c>
      <c r="J106" s="1">
        <f t="shared" si="14"/>
        <v>334597.20228587993</v>
      </c>
      <c r="K106" s="1">
        <f t="shared" si="15"/>
        <v>2753.7715345574438</v>
      </c>
      <c r="L106" s="1">
        <f t="shared" si="16"/>
        <v>357632.66682564205</v>
      </c>
    </row>
    <row r="107" spans="1:12" x14ac:dyDescent="0.2">
      <c r="A107">
        <v>76</v>
      </c>
      <c r="B107" s="1">
        <f t="shared" si="17"/>
        <v>1314586.6247559248</v>
      </c>
      <c r="C107" s="1">
        <f t="shared" si="18"/>
        <v>813989.59408424317</v>
      </c>
      <c r="D107" s="1">
        <f t="shared" si="19"/>
        <v>1710883.1017264198</v>
      </c>
      <c r="E107" s="1">
        <f t="shared" si="20"/>
        <v>4624948.5754028065</v>
      </c>
      <c r="F107" s="1">
        <f t="shared" si="21"/>
        <v>35612.104030601608</v>
      </c>
      <c r="I107" s="1">
        <f t="shared" si="13"/>
        <v>205681.82965179606</v>
      </c>
      <c r="J107" s="1">
        <f t="shared" si="14"/>
        <v>303697.87939431018</v>
      </c>
      <c r="K107" s="1">
        <f t="shared" si="15"/>
        <v>2714.0561110029917</v>
      </c>
      <c r="L107" s="1">
        <f t="shared" si="16"/>
        <v>352474.81961077813</v>
      </c>
    </row>
    <row r="108" spans="1:12" x14ac:dyDescent="0.2">
      <c r="A108">
        <v>77</v>
      </c>
      <c r="B108" s="1">
        <f t="shared" si="17"/>
        <v>1141873.1112650458</v>
      </c>
      <c r="C108" s="1">
        <f t="shared" si="18"/>
        <v>715644.57274506928</v>
      </c>
      <c r="D108" s="1">
        <f t="shared" si="19"/>
        <v>1637130.2562345299</v>
      </c>
      <c r="E108" s="1">
        <f t="shared" si="20"/>
        <v>4967125.1957480907</v>
      </c>
      <c r="F108" s="1">
        <f t="shared" si="21"/>
        <v>38246.864007260294</v>
      </c>
      <c r="I108" s="1">
        <f t="shared" si="13"/>
        <v>172713.51349087904</v>
      </c>
      <c r="J108" s="1">
        <f t="shared" si="14"/>
        <v>271058.53483005299</v>
      </c>
      <c r="K108" s="1">
        <f t="shared" si="15"/>
        <v>2634.7599766586864</v>
      </c>
      <c r="L108" s="1">
        <f t="shared" si="16"/>
        <v>342176.620345284</v>
      </c>
    </row>
    <row r="109" spans="1:12" x14ac:dyDescent="0.2">
      <c r="A109">
        <v>78</v>
      </c>
      <c r="B109" s="1">
        <f t="shared" si="17"/>
        <v>998273.56741380598</v>
      </c>
      <c r="C109" s="1">
        <f t="shared" si="18"/>
        <v>620934.47387220105</v>
      </c>
      <c r="D109" s="1">
        <f t="shared" si="19"/>
        <v>1545492.6671171309</v>
      </c>
      <c r="E109" s="1">
        <f t="shared" si="20"/>
        <v>5294551.2469949964</v>
      </c>
      <c r="F109" s="1">
        <f t="shared" si="21"/>
        <v>40768.044601861468</v>
      </c>
      <c r="I109" s="1">
        <f t="shared" si="13"/>
        <v>143599.54385123981</v>
      </c>
      <c r="J109" s="1">
        <f t="shared" si="14"/>
        <v>238309.6427241081</v>
      </c>
      <c r="K109" s="1">
        <f t="shared" si="15"/>
        <v>2521.1805946011764</v>
      </c>
      <c r="L109" s="1">
        <f t="shared" si="16"/>
        <v>327426.05124690599</v>
      </c>
    </row>
    <row r="110" spans="1:12" x14ac:dyDescent="0.2">
      <c r="A110">
        <v>79</v>
      </c>
      <c r="B110" s="1">
        <f t="shared" si="17"/>
        <v>879724.56141100707</v>
      </c>
      <c r="C110" s="1">
        <f t="shared" si="18"/>
        <v>532712.30007555697</v>
      </c>
      <c r="D110" s="1">
        <f t="shared" si="19"/>
        <v>1440785.2547857873</v>
      </c>
      <c r="E110" s="1">
        <f t="shared" si="20"/>
        <v>5603649.780418423</v>
      </c>
      <c r="F110" s="1">
        <f t="shared" si="21"/>
        <v>43148.103309221849</v>
      </c>
      <c r="I110" s="1">
        <f t="shared" si="13"/>
        <v>118549.00600279897</v>
      </c>
      <c r="J110" s="1">
        <f t="shared" si="14"/>
        <v>206771.17979944297</v>
      </c>
      <c r="K110" s="1">
        <f t="shared" si="15"/>
        <v>2380.0587073603815</v>
      </c>
      <c r="L110" s="1">
        <f t="shared" si="16"/>
        <v>309098.53342342621</v>
      </c>
    </row>
    <row r="111" spans="1:12" x14ac:dyDescent="0.2">
      <c r="A111">
        <v>80</v>
      </c>
      <c r="B111" s="1">
        <f t="shared" si="17"/>
        <v>782304.23570494982</v>
      </c>
      <c r="C111" s="1">
        <f t="shared" si="18"/>
        <v>452739.42985645373</v>
      </c>
      <c r="D111" s="1">
        <f t="shared" si="19"/>
        <v>1327802.5904614201</v>
      </c>
      <c r="E111" s="1">
        <f t="shared" si="20"/>
        <v>5891806.8313755803</v>
      </c>
      <c r="F111" s="1">
        <f t="shared" si="21"/>
        <v>45366.912601591961</v>
      </c>
      <c r="I111" s="1">
        <f t="shared" si="13"/>
        <v>97420.325706057236</v>
      </c>
      <c r="J111" s="1">
        <f t="shared" si="14"/>
        <v>177393.19592516049</v>
      </c>
      <c r="K111" s="1">
        <f t="shared" si="15"/>
        <v>2218.8092923701129</v>
      </c>
      <c r="L111" s="1">
        <f t="shared" si="16"/>
        <v>288157.05095715745</v>
      </c>
    </row>
    <row r="112" spans="1:12" x14ac:dyDescent="0.2">
      <c r="A112">
        <v>81</v>
      </c>
      <c r="B112" s="1">
        <f t="shared" si="17"/>
        <v>702444.70427603286</v>
      </c>
      <c r="C112" s="1">
        <f t="shared" si="18"/>
        <v>381836.73114317167</v>
      </c>
      <c r="D112" s="1">
        <f t="shared" si="19"/>
        <v>1210959.4865220247</v>
      </c>
      <c r="E112" s="1">
        <f t="shared" si="20"/>
        <v>6157367.3494678643</v>
      </c>
      <c r="F112" s="1">
        <f t="shared" si="21"/>
        <v>47411.728590902545</v>
      </c>
      <c r="I112" s="1">
        <f t="shared" si="13"/>
        <v>79859.531428916991</v>
      </c>
      <c r="J112" s="1">
        <f t="shared" si="14"/>
        <v>150762.23014219911</v>
      </c>
      <c r="K112" s="1">
        <f t="shared" si="15"/>
        <v>2044.8159893105869</v>
      </c>
      <c r="L112" s="1">
        <f t="shared" si="16"/>
        <v>265560.51809228404</v>
      </c>
    </row>
    <row r="113" spans="1:12" x14ac:dyDescent="0.2">
      <c r="A113">
        <v>82</v>
      </c>
      <c r="B113" s="1">
        <f t="shared" si="17"/>
        <v>637031.65859753371</v>
      </c>
      <c r="C113" s="1">
        <f t="shared" si="18"/>
        <v>320098.14535099472</v>
      </c>
      <c r="D113" s="1">
        <f t="shared" si="19"/>
        <v>1094054.3430790522</v>
      </c>
      <c r="E113" s="1">
        <f t="shared" si="20"/>
        <v>6399559.2467722688</v>
      </c>
      <c r="F113" s="1">
        <f t="shared" si="21"/>
        <v>49276.60620014646</v>
      </c>
      <c r="I113" s="1">
        <f t="shared" si="13"/>
        <v>65413.045678499191</v>
      </c>
      <c r="J113" s="1">
        <f t="shared" si="14"/>
        <v>127151.63147067618</v>
      </c>
      <c r="K113" s="1">
        <f t="shared" si="15"/>
        <v>1864.8776092439182</v>
      </c>
      <c r="L113" s="1">
        <f t="shared" si="16"/>
        <v>242191.89730440496</v>
      </c>
    </row>
    <row r="114" spans="1:12" x14ac:dyDescent="0.2">
      <c r="A114">
        <v>83</v>
      </c>
      <c r="B114" s="1">
        <f t="shared" si="17"/>
        <v>583425.04753521772</v>
      </c>
      <c r="C114" s="1">
        <f t="shared" si="18"/>
        <v>267112.07401142939</v>
      </c>
      <c r="D114" s="1">
        <f t="shared" si="19"/>
        <v>980151.31317678129</v>
      </c>
      <c r="E114" s="1">
        <f t="shared" si="20"/>
        <v>6618370.1153880795</v>
      </c>
      <c r="F114" s="1">
        <f t="shared" si="21"/>
        <v>50961.449888488198</v>
      </c>
      <c r="I114" s="1">
        <f t="shared" si="13"/>
        <v>53606.611062315955</v>
      </c>
      <c r="J114" s="1">
        <f t="shared" si="14"/>
        <v>106592.68240188125</v>
      </c>
      <c r="K114" s="1">
        <f t="shared" si="15"/>
        <v>1684.8436883417407</v>
      </c>
      <c r="L114" s="1">
        <f t="shared" si="16"/>
        <v>218810.86861581044</v>
      </c>
    </row>
    <row r="115" spans="1:12" x14ac:dyDescent="0.2">
      <c r="A115">
        <v>84</v>
      </c>
      <c r="B115" s="1">
        <f t="shared" si="17"/>
        <v>539432.08251921483</v>
      </c>
      <c r="C115" s="1">
        <f t="shared" si="18"/>
        <v>222156.71838162624</v>
      </c>
      <c r="D115" s="1">
        <f t="shared" si="19"/>
        <v>871559.93816493871</v>
      </c>
      <c r="E115" s="1">
        <f t="shared" si="20"/>
        <v>6814400.3780234363</v>
      </c>
      <c r="F115" s="1">
        <f t="shared" si="21"/>
        <v>52470.882910780441</v>
      </c>
      <c r="I115" s="1">
        <f t="shared" si="13"/>
        <v>43992.965016002847</v>
      </c>
      <c r="J115" s="1">
        <f t="shared" si="14"/>
        <v>88948.320645805987</v>
      </c>
      <c r="K115" s="1">
        <f t="shared" si="15"/>
        <v>1509.4330222922433</v>
      </c>
      <c r="L115" s="1">
        <f t="shared" si="16"/>
        <v>196030.26263535628</v>
      </c>
    </row>
    <row r="116" spans="1:12" x14ac:dyDescent="0.2">
      <c r="A116">
        <v>85</v>
      </c>
      <c r="B116" s="1">
        <f t="shared" si="17"/>
        <v>503256.40589641826</v>
      </c>
      <c r="C116" s="1">
        <f t="shared" si="18"/>
        <v>184354.20778334126</v>
      </c>
      <c r="D116" s="1">
        <f t="shared" si="19"/>
        <v>769883.93544825853</v>
      </c>
      <c r="E116" s="1">
        <f t="shared" si="20"/>
        <v>6988712.3656564243</v>
      </c>
      <c r="F116" s="1">
        <f t="shared" si="21"/>
        <v>53813.085215554449</v>
      </c>
      <c r="I116" s="1">
        <f t="shared" si="13"/>
        <v>36175.676622796571</v>
      </c>
      <c r="J116" s="1">
        <f t="shared" si="14"/>
        <v>73978.187221081549</v>
      </c>
      <c r="K116" s="1">
        <f t="shared" si="15"/>
        <v>1342.2023047740058</v>
      </c>
      <c r="L116" s="1">
        <f t="shared" si="16"/>
        <v>174311.98763298776</v>
      </c>
    </row>
    <row r="117" spans="1:12" x14ac:dyDescent="0.2">
      <c r="A117">
        <v>86</v>
      </c>
      <c r="B117" s="1">
        <f t="shared" si="17"/>
        <v>473439.25045101088</v>
      </c>
      <c r="C117" s="1">
        <f t="shared" si="18"/>
        <v>152781.41203689598</v>
      </c>
      <c r="D117" s="1">
        <f t="shared" si="19"/>
        <v>676111.47828986926</v>
      </c>
      <c r="E117" s="1">
        <f t="shared" si="20"/>
        <v>7142689.1527460758</v>
      </c>
      <c r="F117" s="1">
        <f t="shared" si="21"/>
        <v>54998.706476144769</v>
      </c>
      <c r="I117" s="1">
        <f t="shared" si="13"/>
        <v>29817.155445407385</v>
      </c>
      <c r="J117" s="1">
        <f t="shared" si="14"/>
        <v>61389.95119185264</v>
      </c>
      <c r="K117" s="1">
        <f t="shared" si="15"/>
        <v>1185.6212605903181</v>
      </c>
      <c r="L117" s="1">
        <f t="shared" si="16"/>
        <v>153976.78708965171</v>
      </c>
    </row>
    <row r="118" spans="1:12" x14ac:dyDescent="0.2">
      <c r="A118">
        <v>87</v>
      </c>
      <c r="B118" s="1">
        <f t="shared" si="17"/>
        <v>448801.8332977317</v>
      </c>
      <c r="C118" s="1">
        <f t="shared" si="18"/>
        <v>126542.61898188881</v>
      </c>
      <c r="D118" s="1">
        <f t="shared" si="19"/>
        <v>590724.18116361543</v>
      </c>
      <c r="E118" s="1">
        <f t="shared" si="20"/>
        <v>7277911.4484040495</v>
      </c>
      <c r="F118" s="1">
        <f t="shared" si="21"/>
        <v>56039.918152711165</v>
      </c>
      <c r="I118" s="1">
        <f t="shared" si="13"/>
        <v>24637.417153279173</v>
      </c>
      <c r="J118" s="1">
        <f t="shared" si="14"/>
        <v>50876.210208286364</v>
      </c>
      <c r="K118" s="1">
        <f t="shared" si="15"/>
        <v>1041.2116765663986</v>
      </c>
      <c r="L118" s="1">
        <f t="shared" si="16"/>
        <v>135222.29565797385</v>
      </c>
    </row>
    <row r="119" spans="1:12" x14ac:dyDescent="0.2">
      <c r="A119">
        <v>88</v>
      </c>
      <c r="B119" s="1">
        <f t="shared" si="17"/>
        <v>428393.59448246489</v>
      </c>
      <c r="C119" s="1">
        <f t="shared" si="18"/>
        <v>104812.16567618668</v>
      </c>
      <c r="D119" s="1">
        <f t="shared" si="19"/>
        <v>513808.32181286928</v>
      </c>
      <c r="E119" s="1">
        <f t="shared" si="20"/>
        <v>7396056.2846367722</v>
      </c>
      <c r="F119" s="1">
        <f t="shared" si="21"/>
        <v>56949.63339170313</v>
      </c>
      <c r="I119" s="1">
        <f t="shared" si="13"/>
        <v>20408.238815266835</v>
      </c>
      <c r="J119" s="1">
        <f t="shared" si="14"/>
        <v>42138.692120968975</v>
      </c>
      <c r="K119" s="1">
        <f t="shared" si="15"/>
        <v>909.71523899196791</v>
      </c>
      <c r="L119" s="1">
        <f t="shared" si="16"/>
        <v>118144.83623272309</v>
      </c>
    </row>
    <row r="120" spans="1:12" x14ac:dyDescent="0.2">
      <c r="A120">
        <v>89</v>
      </c>
      <c r="B120" s="1">
        <f t="shared" si="17"/>
        <v>411447.99059735285</v>
      </c>
      <c r="C120" s="1">
        <f t="shared" si="18"/>
        <v>86855.31839112856</v>
      </c>
      <c r="D120" s="1">
        <f t="shared" si="19"/>
        <v>445157.84380487376</v>
      </c>
      <c r="E120" s="1">
        <f t="shared" si="20"/>
        <v>7498817.9489993462</v>
      </c>
      <c r="F120" s="1">
        <f t="shared" si="21"/>
        <v>57740.898207294951</v>
      </c>
      <c r="I120" s="1">
        <f t="shared" si="13"/>
        <v>16945.603885112036</v>
      </c>
      <c r="J120" s="1">
        <f t="shared" si="14"/>
        <v>34902.451170170163</v>
      </c>
      <c r="K120" s="1">
        <f t="shared" si="15"/>
        <v>791.26481559181877</v>
      </c>
      <c r="L120" s="1">
        <f t="shared" si="16"/>
        <v>102761.66436257387</v>
      </c>
    </row>
    <row r="121" spans="1:12" x14ac:dyDescent="0.2">
      <c r="A121">
        <v>90</v>
      </c>
      <c r="B121" s="1">
        <f t="shared" si="17"/>
        <v>397345.92837216216</v>
      </c>
      <c r="C121" s="1">
        <f t="shared" si="18"/>
        <v>72034.559592073434</v>
      </c>
      <c r="D121" s="1">
        <f t="shared" si="19"/>
        <v>384363.55298868532</v>
      </c>
      <c r="E121" s="1">
        <f t="shared" si="20"/>
        <v>7587849.5177603206</v>
      </c>
      <c r="F121" s="1">
        <f t="shared" si="21"/>
        <v>58426.44128675446</v>
      </c>
      <c r="I121" s="1">
        <f t="shared" si="13"/>
        <v>14102.06222519069</v>
      </c>
      <c r="J121" s="1">
        <f t="shared" si="14"/>
        <v>28922.821024245812</v>
      </c>
      <c r="K121" s="1">
        <f t="shared" si="15"/>
        <v>685.54307945950563</v>
      </c>
      <c r="L121" s="1">
        <f t="shared" si="16"/>
        <v>89031.568760974755</v>
      </c>
    </row>
    <row r="122" spans="1:12" x14ac:dyDescent="0.2">
      <c r="A122">
        <v>91</v>
      </c>
      <c r="B122" s="1">
        <f t="shared" si="17"/>
        <v>385586.12974811008</v>
      </c>
      <c r="C122" s="1">
        <f t="shared" si="18"/>
        <v>59806.849871965038</v>
      </c>
      <c r="D122" s="1">
        <f t="shared" si="19"/>
        <v>330886.43086350616</v>
      </c>
      <c r="E122" s="1">
        <f t="shared" si="20"/>
        <v>7664722.2283580573</v>
      </c>
      <c r="F122" s="1">
        <f t="shared" si="21"/>
        <v>59018.361158357038</v>
      </c>
      <c r="I122" s="1">
        <f t="shared" si="13"/>
        <v>11759.798624052062</v>
      </c>
      <c r="J122" s="1">
        <f t="shared" si="14"/>
        <v>23987.508344160455</v>
      </c>
      <c r="K122" s="1">
        <f t="shared" si="15"/>
        <v>591.91987160257543</v>
      </c>
      <c r="L122" s="1">
        <f t="shared" si="16"/>
        <v>76872.710597737067</v>
      </c>
    </row>
    <row r="123" spans="1:12" x14ac:dyDescent="0.2">
      <c r="A123">
        <v>92</v>
      </c>
      <c r="B123" s="1">
        <f t="shared" si="17"/>
        <v>375761.41990689543</v>
      </c>
      <c r="C123" s="1">
        <f t="shared" si="18"/>
        <v>49715.87870581531</v>
      </c>
      <c r="D123" s="1">
        <f t="shared" si="19"/>
        <v>284115.26059463952</v>
      </c>
      <c r="E123" s="1">
        <f t="shared" si="20"/>
        <v>7730899.5145307584</v>
      </c>
      <c r="F123" s="1">
        <f t="shared" si="21"/>
        <v>59527.926261886838</v>
      </c>
      <c r="I123" s="1">
        <f t="shared" si="13"/>
        <v>9824.7098412146242</v>
      </c>
      <c r="J123" s="1">
        <f t="shared" si="14"/>
        <v>19915.681007364357</v>
      </c>
      <c r="K123" s="1">
        <f t="shared" si="15"/>
        <v>509.5651035297995</v>
      </c>
      <c r="L123" s="1">
        <f t="shared" si="16"/>
        <v>66177.286172701235</v>
      </c>
    </row>
    <row r="124" spans="1:12" x14ac:dyDescent="0.2">
      <c r="A124">
        <v>93</v>
      </c>
      <c r="B124" s="1">
        <f t="shared" si="17"/>
        <v>367539.89569673932</v>
      </c>
      <c r="C124" s="1">
        <f t="shared" si="18"/>
        <v>41382.015306934918</v>
      </c>
      <c r="D124" s="1">
        <f t="shared" si="19"/>
        <v>243410.05858343237</v>
      </c>
      <c r="E124" s="1">
        <f t="shared" si="20"/>
        <v>7787722.5666496865</v>
      </c>
      <c r="F124" s="1">
        <f t="shared" si="21"/>
        <v>59965.463763202584</v>
      </c>
      <c r="I124" s="1">
        <f t="shared" si="13"/>
        <v>8221.5242101561071</v>
      </c>
      <c r="J124" s="1">
        <f t="shared" si="14"/>
        <v>16555.387609036497</v>
      </c>
      <c r="K124" s="1">
        <f t="shared" si="15"/>
        <v>437.53750131574492</v>
      </c>
      <c r="L124" s="1">
        <f t="shared" si="16"/>
        <v>56823.05211892791</v>
      </c>
    </row>
    <row r="125" spans="1:12" x14ac:dyDescent="0.2">
      <c r="A125">
        <v>94</v>
      </c>
      <c r="B125" s="1">
        <f t="shared" si="17"/>
        <v>360650.02435130277</v>
      </c>
      <c r="C125" s="1">
        <f t="shared" si="18"/>
        <v>34491.675555162154</v>
      </c>
      <c r="D125" s="1">
        <f t="shared" si="19"/>
        <v>208133.40647373674</v>
      </c>
      <c r="E125" s="1">
        <f t="shared" si="20"/>
        <v>7836404.5783663727</v>
      </c>
      <c r="F125" s="1">
        <f t="shared" si="21"/>
        <v>60340.315253421068</v>
      </c>
      <c r="I125" s="1">
        <f t="shared" si="13"/>
        <v>6889.8713454365643</v>
      </c>
      <c r="J125" s="1">
        <f t="shared" si="14"/>
        <v>13780.211097209329</v>
      </c>
      <c r="K125" s="1">
        <f t="shared" si="15"/>
        <v>374.85149021848588</v>
      </c>
      <c r="L125" s="1">
        <f t="shared" si="16"/>
        <v>48682.01171668648</v>
      </c>
    </row>
    <row r="126" spans="1:12" x14ac:dyDescent="0.2">
      <c r="A126">
        <v>95</v>
      </c>
      <c r="B126" s="1">
        <f t="shared" si="17"/>
        <v>354868.86219870596</v>
      </c>
      <c r="C126" s="1">
        <f t="shared" si="18"/>
        <v>28787.10974788999</v>
      </c>
      <c r="D126" s="1">
        <f t="shared" si="19"/>
        <v>177671.92769288883</v>
      </c>
      <c r="E126" s="1">
        <f t="shared" si="20"/>
        <v>7878031.2596611204</v>
      </c>
      <c r="F126" s="1">
        <f t="shared" si="21"/>
        <v>60660.840699390625</v>
      </c>
      <c r="I126" s="1">
        <f t="shared" si="13"/>
        <v>5781.1621525968358</v>
      </c>
      <c r="J126" s="1">
        <f t="shared" si="14"/>
        <v>11485.727959868998</v>
      </c>
      <c r="K126" s="1">
        <f t="shared" si="15"/>
        <v>320.5254459695546</v>
      </c>
      <c r="L126" s="1">
        <f t="shared" si="16"/>
        <v>41626.681294747352</v>
      </c>
    </row>
    <row r="127" spans="1:12" x14ac:dyDescent="0.2">
      <c r="A127">
        <v>96</v>
      </c>
      <c r="B127" s="1">
        <f t="shared" si="17"/>
        <v>350012.72894703579</v>
      </c>
      <c r="C127" s="1">
        <f t="shared" si="18"/>
        <v>24057.135453512812</v>
      </c>
      <c r="D127" s="1">
        <f t="shared" si="19"/>
        <v>151450.03493171139</v>
      </c>
      <c r="E127" s="1">
        <f t="shared" si="20"/>
        <v>7913565.6451996984</v>
      </c>
      <c r="F127" s="1">
        <f t="shared" si="21"/>
        <v>60934.455468037675</v>
      </c>
      <c r="I127" s="1">
        <f t="shared" si="13"/>
        <v>4856.1332516701896</v>
      </c>
      <c r="J127" s="1">
        <f t="shared" si="14"/>
        <v>9586.1075460473676</v>
      </c>
      <c r="K127" s="1">
        <f t="shared" si="15"/>
        <v>273.61476864704883</v>
      </c>
      <c r="L127" s="1">
        <f t="shared" si="16"/>
        <v>35534.385538577764</v>
      </c>
    </row>
    <row r="128" spans="1:12" x14ac:dyDescent="0.2">
      <c r="A128">
        <v>97</v>
      </c>
      <c r="B128" s="1">
        <f t="shared" si="17"/>
        <v>345929.80600060977</v>
      </c>
      <c r="C128" s="1">
        <f t="shared" si="18"/>
        <v>20129.032293919099</v>
      </c>
      <c r="D128" s="1">
        <f t="shared" si="19"/>
        <v>128937.82099759404</v>
      </c>
      <c r="E128" s="1">
        <f t="shared" si="20"/>
        <v>7943855.6521860408</v>
      </c>
      <c r="F128" s="1">
        <f t="shared" si="21"/>
        <v>61167.688521832511</v>
      </c>
      <c r="I128" s="1">
        <f t="shared" si="13"/>
        <v>4082.9229464260529</v>
      </c>
      <c r="J128" s="1">
        <f t="shared" si="14"/>
        <v>8011.0261060197672</v>
      </c>
      <c r="K128" s="1">
        <f t="shared" si="15"/>
        <v>233.23305379483554</v>
      </c>
      <c r="L128" s="1">
        <f t="shared" si="16"/>
        <v>30290.00698634228</v>
      </c>
    </row>
    <row r="129" spans="1:12" x14ac:dyDescent="0.2">
      <c r="A129">
        <v>98</v>
      </c>
      <c r="B129" s="1">
        <f t="shared" si="17"/>
        <v>342494.24012714834</v>
      </c>
      <c r="C129" s="1">
        <f t="shared" si="18"/>
        <v>16861.63041350546</v>
      </c>
      <c r="D129" s="1">
        <f t="shared" si="19"/>
        <v>109654.660307614</v>
      </c>
      <c r="E129" s="1">
        <f t="shared" si="20"/>
        <v>7969643.2163855592</v>
      </c>
      <c r="F129" s="1">
        <f t="shared" si="21"/>
        <v>61366.252766168807</v>
      </c>
      <c r="I129" s="1">
        <f t="shared" ref="I129:I160" si="22">(D128*B128*beta / (B128+C128+D128+E128))</f>
        <v>3435.5658734614185</v>
      </c>
      <c r="J129" s="1">
        <f t="shared" ref="J129:J160" si="23">C128*lambda</f>
        <v>6702.9677538750602</v>
      </c>
      <c r="K129" s="1">
        <f t="shared" ref="K129:K160" si="24">D128*delta*gamma</f>
        <v>198.56424433629485</v>
      </c>
      <c r="L129" s="1">
        <f t="shared" ref="L129:L160" si="25">D128*gamma</f>
        <v>25787.564199518809</v>
      </c>
    </row>
    <row r="130" spans="1:12" x14ac:dyDescent="0.2">
      <c r="A130">
        <v>99</v>
      </c>
      <c r="B130" s="1">
        <f t="shared" si="17"/>
        <v>339601.42582948873</v>
      </c>
      <c r="C130" s="1">
        <f t="shared" si="18"/>
        <v>14139.521783467762</v>
      </c>
      <c r="D130" s="1">
        <f t="shared" si="19"/>
        <v>93169.782996914786</v>
      </c>
      <c r="E130" s="1">
        <f t="shared" si="20"/>
        <v>7991574.1484470824</v>
      </c>
      <c r="F130" s="1">
        <f t="shared" si="21"/>
        <v>61535.12094304253</v>
      </c>
      <c r="I130" s="1">
        <f t="shared" si="22"/>
        <v>2892.8142976596196</v>
      </c>
      <c r="J130" s="1">
        <f t="shared" si="23"/>
        <v>5614.9229276973183</v>
      </c>
      <c r="K130" s="1">
        <f t="shared" si="24"/>
        <v>168.86817687372559</v>
      </c>
      <c r="L130" s="1">
        <f t="shared" si="25"/>
        <v>21930.932061522803</v>
      </c>
    </row>
    <row r="131" spans="1:12" x14ac:dyDescent="0.2">
      <c r="A131">
        <v>100</v>
      </c>
      <c r="B131" s="1">
        <f t="shared" si="17"/>
        <v>337164.21292429918</v>
      </c>
      <c r="C131" s="1">
        <f t="shared" si="18"/>
        <v>11868.273934762565</v>
      </c>
      <c r="D131" s="1">
        <f t="shared" si="19"/>
        <v>79100.80568561134</v>
      </c>
      <c r="E131" s="1">
        <f t="shared" si="20"/>
        <v>8010208.1050464651</v>
      </c>
      <c r="F131" s="1">
        <f t="shared" si="21"/>
        <v>61678.602408857776</v>
      </c>
      <c r="I131" s="1">
        <f t="shared" si="22"/>
        <v>2437.2129051895645</v>
      </c>
      <c r="J131" s="1">
        <f t="shared" si="23"/>
        <v>4708.4607538947648</v>
      </c>
      <c r="K131" s="1">
        <f t="shared" si="24"/>
        <v>143.48146581524878</v>
      </c>
      <c r="L131" s="1">
        <f t="shared" si="25"/>
        <v>18633.956599382956</v>
      </c>
    </row>
    <row r="132" spans="1:12" x14ac:dyDescent="0.2">
      <c r="A132">
        <v>101</v>
      </c>
      <c r="B132" s="1">
        <f t="shared" si="17"/>
        <v>335109.84302361205</v>
      </c>
      <c r="C132" s="1">
        <f t="shared" si="18"/>
        <v>9970.5086151737851</v>
      </c>
      <c r="D132" s="1">
        <f t="shared" si="19"/>
        <v>67110.964528009164</v>
      </c>
      <c r="E132" s="1">
        <f t="shared" si="20"/>
        <v>8026028.2661835877</v>
      </c>
      <c r="F132" s="1">
        <f t="shared" si="21"/>
        <v>61800.417649613621</v>
      </c>
      <c r="I132" s="1">
        <f t="shared" si="22"/>
        <v>2054.3699006871534</v>
      </c>
      <c r="J132" s="1">
        <f t="shared" si="23"/>
        <v>3952.1352202759344</v>
      </c>
      <c r="K132" s="1">
        <f t="shared" si="24"/>
        <v>121.81524075584149</v>
      </c>
      <c r="L132" s="1">
        <f t="shared" si="25"/>
        <v>15820.161137122268</v>
      </c>
    </row>
    <row r="133" spans="1:12" x14ac:dyDescent="0.2">
      <c r="A133">
        <v>102</v>
      </c>
      <c r="B133" s="1">
        <f t="shared" si="17"/>
        <v>333377.46287284308</v>
      </c>
      <c r="C133" s="1">
        <f t="shared" si="18"/>
        <v>8382.7093970898841</v>
      </c>
      <c r="D133" s="1">
        <f t="shared" si="19"/>
        <v>56905.600105887068</v>
      </c>
      <c r="E133" s="1">
        <f t="shared" si="20"/>
        <v>8039450.4590891898</v>
      </c>
      <c r="F133" s="1">
        <f t="shared" si="21"/>
        <v>61903.768534986753</v>
      </c>
      <c r="I133" s="1">
        <f t="shared" si="22"/>
        <v>1732.3801507689695</v>
      </c>
      <c r="J133" s="1">
        <f t="shared" si="23"/>
        <v>3320.1793688528705</v>
      </c>
      <c r="K133" s="1">
        <f t="shared" si="24"/>
        <v>103.35088537313412</v>
      </c>
      <c r="L133" s="1">
        <f t="shared" si="25"/>
        <v>13422.192905601834</v>
      </c>
    </row>
    <row r="134" spans="1:12" x14ac:dyDescent="0.2">
      <c r="A134">
        <v>103</v>
      </c>
      <c r="B134" s="1">
        <f t="shared" si="17"/>
        <v>331916.09653905401</v>
      </c>
      <c r="C134" s="1">
        <f t="shared" si="18"/>
        <v>7052.6335016480371</v>
      </c>
      <c r="D134" s="1">
        <f t="shared" si="19"/>
        <v>48228.28768977752</v>
      </c>
      <c r="E134" s="1">
        <f t="shared" si="20"/>
        <v>8050831.5791103672</v>
      </c>
      <c r="F134" s="1">
        <f t="shared" si="21"/>
        <v>61991.403159149821</v>
      </c>
      <c r="I134" s="1">
        <f t="shared" si="22"/>
        <v>1461.3663337890853</v>
      </c>
      <c r="J134" s="1">
        <f t="shared" si="23"/>
        <v>2791.4422292309314</v>
      </c>
      <c r="K134" s="1">
        <f t="shared" si="24"/>
        <v>87.634624163066093</v>
      </c>
      <c r="L134" s="1">
        <f t="shared" si="25"/>
        <v>11381.120021177414</v>
      </c>
    </row>
    <row r="135" spans="1:12" x14ac:dyDescent="0.2">
      <c r="A135">
        <v>104</v>
      </c>
      <c r="B135" s="1">
        <f t="shared" si="17"/>
        <v>330682.98454780225</v>
      </c>
      <c r="C135" s="1">
        <f t="shared" si="18"/>
        <v>5937.2185368510054</v>
      </c>
      <c r="D135" s="1">
        <f t="shared" si="19"/>
        <v>40856.885544828547</v>
      </c>
      <c r="E135" s="1">
        <f t="shared" si="20"/>
        <v>8060477.236648323</v>
      </c>
      <c r="F135" s="1">
        <f t="shared" si="21"/>
        <v>62065.674722192081</v>
      </c>
      <c r="I135" s="1">
        <f t="shared" si="22"/>
        <v>1233.1119912517649</v>
      </c>
      <c r="J135" s="1">
        <f t="shared" si="23"/>
        <v>2348.5269560487964</v>
      </c>
      <c r="K135" s="1">
        <f t="shared" si="24"/>
        <v>74.271563042257398</v>
      </c>
      <c r="L135" s="1">
        <f t="shared" si="25"/>
        <v>9645.6575379555052</v>
      </c>
    </row>
    <row r="136" spans="1:12" x14ac:dyDescent="0.2">
      <c r="A136">
        <v>105</v>
      </c>
      <c r="B136" s="1">
        <f t="shared" si="17"/>
        <v>329642.21807588247</v>
      </c>
      <c r="C136" s="1">
        <f t="shared" si="18"/>
        <v>5000.8912359994101</v>
      </c>
      <c r="D136" s="1">
        <f t="shared" si="19"/>
        <v>34599.682604895184</v>
      </c>
      <c r="E136" s="1">
        <f t="shared" si="20"/>
        <v>8068648.613757289</v>
      </c>
      <c r="F136" s="1">
        <f t="shared" si="21"/>
        <v>62128.594325931117</v>
      </c>
      <c r="I136" s="1">
        <f t="shared" si="22"/>
        <v>1040.7664719197896</v>
      </c>
      <c r="J136" s="1">
        <f t="shared" si="23"/>
        <v>1977.0937727713849</v>
      </c>
      <c r="K136" s="1">
        <f t="shared" si="24"/>
        <v>62.919603739035963</v>
      </c>
      <c r="L136" s="1">
        <f t="shared" si="25"/>
        <v>8171.3771089657093</v>
      </c>
    </row>
    <row r="137" spans="1:12" x14ac:dyDescent="0.2">
      <c r="A137">
        <v>106</v>
      </c>
      <c r="B137" s="1">
        <f t="shared" si="17"/>
        <v>328763.61166574259</v>
      </c>
      <c r="C137" s="1">
        <f t="shared" si="18"/>
        <v>4214.2008645514898</v>
      </c>
      <c r="D137" s="1">
        <f t="shared" si="19"/>
        <v>29291.759354292411</v>
      </c>
      <c r="E137" s="1">
        <f t="shared" si="20"/>
        <v>8075568.5502782678</v>
      </c>
      <c r="F137" s="1">
        <f t="shared" si="21"/>
        <v>62181.877837142652</v>
      </c>
      <c r="I137" s="1">
        <f t="shared" si="22"/>
        <v>878.60641013988334</v>
      </c>
      <c r="J137" s="1">
        <f t="shared" si="23"/>
        <v>1665.2967815878037</v>
      </c>
      <c r="K137" s="1">
        <f t="shared" si="24"/>
        <v>53.283511211538588</v>
      </c>
      <c r="L137" s="1">
        <f t="shared" si="25"/>
        <v>6919.9365209790376</v>
      </c>
    </row>
    <row r="138" spans="1:12" x14ac:dyDescent="0.2">
      <c r="A138">
        <v>107</v>
      </c>
      <c r="B138" s="1">
        <f t="shared" si="17"/>
        <v>328021.769751065</v>
      </c>
      <c r="C138" s="1">
        <f t="shared" si="18"/>
        <v>3552.7138913334074</v>
      </c>
      <c r="D138" s="1">
        <f t="shared" si="19"/>
        <v>24791.627061923966</v>
      </c>
      <c r="E138" s="1">
        <f t="shared" si="20"/>
        <v>8081426.9021491259</v>
      </c>
      <c r="F138" s="1">
        <f t="shared" si="21"/>
        <v>62226.987146548265</v>
      </c>
      <c r="I138" s="1">
        <f t="shared" si="22"/>
        <v>741.84191467756398</v>
      </c>
      <c r="J138" s="1">
        <f t="shared" si="23"/>
        <v>1403.3288878956462</v>
      </c>
      <c r="K138" s="1">
        <f t="shared" si="24"/>
        <v>45.109309405610318</v>
      </c>
      <c r="L138" s="1">
        <f t="shared" si="25"/>
        <v>5858.3518708584825</v>
      </c>
    </row>
    <row r="139" spans="1:12" x14ac:dyDescent="0.2">
      <c r="A139">
        <v>108</v>
      </c>
      <c r="B139" s="1">
        <f t="shared" si="17"/>
        <v>327395.31142345996</v>
      </c>
      <c r="C139" s="1">
        <f t="shared" si="18"/>
        <v>2996.1184931243979</v>
      </c>
      <c r="D139" s="1">
        <f t="shared" si="19"/>
        <v>20978.176269677831</v>
      </c>
      <c r="E139" s="1">
        <f t="shared" si="20"/>
        <v>8086385.2275615111</v>
      </c>
      <c r="F139" s="1">
        <f t="shared" si="21"/>
        <v>62265.166252223629</v>
      </c>
      <c r="I139" s="1">
        <f t="shared" si="22"/>
        <v>626.45832760501492</v>
      </c>
      <c r="J139" s="1">
        <f t="shared" si="23"/>
        <v>1183.0537258140248</v>
      </c>
      <c r="K139" s="1">
        <f t="shared" si="24"/>
        <v>38.179105675362912</v>
      </c>
      <c r="L139" s="1">
        <f t="shared" si="25"/>
        <v>4958.3254123847937</v>
      </c>
    </row>
    <row r="140" spans="1:12" x14ac:dyDescent="0.2">
      <c r="A140">
        <v>109</v>
      </c>
      <c r="B140" s="1">
        <f t="shared" si="17"/>
        <v>326866.22497246065</v>
      </c>
      <c r="C140" s="1">
        <f t="shared" si="18"/>
        <v>2527.4974859132758</v>
      </c>
      <c r="D140" s="1">
        <f t="shared" si="19"/>
        <v>17747.942082497386</v>
      </c>
      <c r="E140" s="1">
        <f t="shared" si="20"/>
        <v>8090580.8628154462</v>
      </c>
      <c r="F140" s="1">
        <f t="shared" si="21"/>
        <v>62297.472643678935</v>
      </c>
      <c r="I140" s="1">
        <f t="shared" si="22"/>
        <v>529.08645099930231</v>
      </c>
      <c r="J140" s="1">
        <f t="shared" si="23"/>
        <v>997.70745821042453</v>
      </c>
      <c r="K140" s="1">
        <f t="shared" si="24"/>
        <v>32.30639145530386</v>
      </c>
      <c r="L140" s="1">
        <f t="shared" si="25"/>
        <v>4195.6352539355667</v>
      </c>
    </row>
    <row r="141" spans="1:12" x14ac:dyDescent="0.2">
      <c r="A141">
        <v>110</v>
      </c>
      <c r="B141" s="1">
        <f t="shared" si="17"/>
        <v>326419.32928147615</v>
      </c>
      <c r="C141" s="1">
        <f t="shared" si="18"/>
        <v>2132.7365140886409</v>
      </c>
      <c r="D141" s="1">
        <f t="shared" si="19"/>
        <v>15012.678497999985</v>
      </c>
      <c r="E141" s="1">
        <f t="shared" si="20"/>
        <v>8094130.4512319453</v>
      </c>
      <c r="F141" s="1">
        <f t="shared" si="21"/>
        <v>62324.80447448598</v>
      </c>
      <c r="I141" s="1">
        <f t="shared" si="22"/>
        <v>446.89569098448601</v>
      </c>
      <c r="J141" s="1">
        <f t="shared" si="23"/>
        <v>841.65666280912092</v>
      </c>
      <c r="K141" s="1">
        <f t="shared" si="24"/>
        <v>27.331830807045975</v>
      </c>
      <c r="L141" s="1">
        <f t="shared" si="25"/>
        <v>3549.5884164994773</v>
      </c>
    </row>
    <row r="142" spans="1:12" x14ac:dyDescent="0.2">
      <c r="A142">
        <v>111</v>
      </c>
      <c r="B142" s="1">
        <f t="shared" si="17"/>
        <v>326041.82352710707</v>
      </c>
      <c r="C142" s="1">
        <f t="shared" si="18"/>
        <v>1800.0410092661934</v>
      </c>
      <c r="D142" s="1">
        <f t="shared" si="19"/>
        <v>12697.224532704584</v>
      </c>
      <c r="E142" s="1">
        <f t="shared" si="20"/>
        <v>8097132.9869315457</v>
      </c>
      <c r="F142" s="1">
        <f t="shared" si="21"/>
        <v>62347.923999372899</v>
      </c>
      <c r="I142" s="1">
        <f t="shared" si="22"/>
        <v>377.50575436907013</v>
      </c>
      <c r="J142" s="1">
        <f t="shared" si="23"/>
        <v>710.20125919151747</v>
      </c>
      <c r="K142" s="1">
        <f t="shared" si="24"/>
        <v>23.119524886919976</v>
      </c>
      <c r="L142" s="1">
        <f t="shared" si="25"/>
        <v>3002.5356995999973</v>
      </c>
    </row>
    <row r="143" spans="1:12" x14ac:dyDescent="0.2">
      <c r="A143">
        <v>112</v>
      </c>
      <c r="B143" s="1">
        <f t="shared" si="17"/>
        <v>325722.91008368251</v>
      </c>
      <c r="C143" s="1">
        <f t="shared" si="18"/>
        <v>1519.5407966050952</v>
      </c>
      <c r="D143" s="1">
        <f t="shared" si="19"/>
        <v>10737.639556468945</v>
      </c>
      <c r="E143" s="1">
        <f t="shared" si="20"/>
        <v>8099672.4318380868</v>
      </c>
      <c r="F143" s="1">
        <f t="shared" si="21"/>
        <v>62367.477725153265</v>
      </c>
      <c r="I143" s="1">
        <f t="shared" si="22"/>
        <v>318.91344342454403</v>
      </c>
      <c r="J143" s="1">
        <f t="shared" si="23"/>
        <v>599.4136560856424</v>
      </c>
      <c r="K143" s="1">
        <f t="shared" si="24"/>
        <v>19.55372578036506</v>
      </c>
      <c r="L143" s="1">
        <f t="shared" si="25"/>
        <v>2539.4449065409171</v>
      </c>
    </row>
    <row r="144" spans="1:12" x14ac:dyDescent="0.2">
      <c r="A144">
        <v>113</v>
      </c>
      <c r="B144" s="1">
        <f t="shared" si="17"/>
        <v>325453.47828657494</v>
      </c>
      <c r="C144" s="1">
        <f t="shared" si="18"/>
        <v>1282.9655084431733</v>
      </c>
      <c r="D144" s="1">
        <f t="shared" si="19"/>
        <v>9079.5827655276898</v>
      </c>
      <c r="E144" s="1">
        <f t="shared" si="20"/>
        <v>8101819.9597493811</v>
      </c>
      <c r="F144" s="1">
        <f t="shared" si="21"/>
        <v>62384.013690070227</v>
      </c>
      <c r="I144" s="1">
        <f t="shared" si="22"/>
        <v>269.43179710757488</v>
      </c>
      <c r="J144" s="1">
        <f t="shared" si="23"/>
        <v>506.00708526949677</v>
      </c>
      <c r="K144" s="1">
        <f t="shared" si="24"/>
        <v>16.535964916962175</v>
      </c>
      <c r="L144" s="1">
        <f t="shared" si="25"/>
        <v>2147.5279112937892</v>
      </c>
    </row>
    <row r="145" spans="1:12" x14ac:dyDescent="0.2">
      <c r="A145">
        <v>114</v>
      </c>
      <c r="B145" s="1">
        <f t="shared" si="17"/>
        <v>325225.83891362773</v>
      </c>
      <c r="C145" s="1">
        <f t="shared" si="18"/>
        <v>1083.3773670788401</v>
      </c>
      <c r="D145" s="1">
        <f t="shared" si="19"/>
        <v>7676.9111692748165</v>
      </c>
      <c r="E145" s="1">
        <f t="shared" si="20"/>
        <v>8103635.8763024863</v>
      </c>
      <c r="F145" s="1">
        <f t="shared" si="21"/>
        <v>62397.99624752914</v>
      </c>
      <c r="I145" s="1">
        <f t="shared" si="22"/>
        <v>227.63937294724337</v>
      </c>
      <c r="J145" s="1">
        <f t="shared" si="23"/>
        <v>427.22751431157673</v>
      </c>
      <c r="K145" s="1">
        <f t="shared" si="24"/>
        <v>13.982557458912645</v>
      </c>
      <c r="L145" s="1">
        <f t="shared" si="25"/>
        <v>1815.916553105538</v>
      </c>
    </row>
    <row r="146" spans="1:12" x14ac:dyDescent="0.2">
      <c r="A146">
        <v>115</v>
      </c>
      <c r="B146" s="1">
        <f t="shared" si="17"/>
        <v>325033.50102290226</v>
      </c>
      <c r="C146" s="1">
        <f t="shared" si="18"/>
        <v>914.95059456702745</v>
      </c>
      <c r="D146" s="1">
        <f t="shared" si="19"/>
        <v>6490.4711554564228</v>
      </c>
      <c r="E146" s="1">
        <f t="shared" si="20"/>
        <v>8105171.2585363416</v>
      </c>
      <c r="F146" s="1">
        <f t="shared" si="21"/>
        <v>62409.818690729822</v>
      </c>
      <c r="I146" s="1">
        <f t="shared" si="22"/>
        <v>192.33789072544124</v>
      </c>
      <c r="J146" s="1">
        <f t="shared" si="23"/>
        <v>360.76466323725379</v>
      </c>
      <c r="K146" s="1">
        <f t="shared" si="24"/>
        <v>11.822443200683217</v>
      </c>
      <c r="L146" s="1">
        <f t="shared" si="25"/>
        <v>1535.3822338549635</v>
      </c>
    </row>
    <row r="147" spans="1:12" x14ac:dyDescent="0.2">
      <c r="A147">
        <v>116</v>
      </c>
      <c r="B147" s="1">
        <f t="shared" si="17"/>
        <v>324870.98422769021</v>
      </c>
      <c r="C147" s="1">
        <f t="shared" si="18"/>
        <v>772.78884178826434</v>
      </c>
      <c r="D147" s="1">
        <f t="shared" si="19"/>
        <v>5487.0601467765555</v>
      </c>
      <c r="E147" s="1">
        <f t="shared" si="20"/>
        <v>8106469.352767433</v>
      </c>
      <c r="F147" s="1">
        <f t="shared" si="21"/>
        <v>62419.814016309225</v>
      </c>
      <c r="I147" s="1">
        <f t="shared" si="22"/>
        <v>162.51679521205702</v>
      </c>
      <c r="J147" s="1">
        <f t="shared" si="23"/>
        <v>304.67854799082016</v>
      </c>
      <c r="K147" s="1">
        <f t="shared" si="24"/>
        <v>9.995325579402893</v>
      </c>
      <c r="L147" s="1">
        <f t="shared" si="25"/>
        <v>1298.0942310912847</v>
      </c>
    </row>
    <row r="148" spans="1:12" x14ac:dyDescent="0.2">
      <c r="A148">
        <v>117</v>
      </c>
      <c r="B148" s="1">
        <f t="shared" si="17"/>
        <v>324733.66066598782</v>
      </c>
      <c r="C148" s="1">
        <f t="shared" si="18"/>
        <v>652.77371917514608</v>
      </c>
      <c r="D148" s="1">
        <f t="shared" si="19"/>
        <v>4638.5367291107004</v>
      </c>
      <c r="E148" s="1">
        <f t="shared" si="20"/>
        <v>8107566.7647967888</v>
      </c>
      <c r="F148" s="1">
        <f t="shared" si="21"/>
        <v>62428.264088935262</v>
      </c>
      <c r="I148" s="1">
        <f t="shared" si="22"/>
        <v>137.32356170237384</v>
      </c>
      <c r="J148" s="1">
        <f t="shared" si="23"/>
        <v>257.33868431549206</v>
      </c>
      <c r="K148" s="1">
        <f t="shared" si="24"/>
        <v>8.4500726260358956</v>
      </c>
      <c r="L148" s="1">
        <f t="shared" si="25"/>
        <v>1097.4120293553112</v>
      </c>
    </row>
    <row r="149" spans="1:12" x14ac:dyDescent="0.2">
      <c r="A149">
        <v>118</v>
      </c>
      <c r="B149" s="1">
        <f t="shared" si="17"/>
        <v>324617.62188518874</v>
      </c>
      <c r="C149" s="1">
        <f t="shared" si="18"/>
        <v>551.43885148890581</v>
      </c>
      <c r="D149" s="1">
        <f t="shared" si="19"/>
        <v>3921.059685211053</v>
      </c>
      <c r="E149" s="1">
        <f t="shared" si="20"/>
        <v>8108494.4721426107</v>
      </c>
      <c r="F149" s="1">
        <f t="shared" si="21"/>
        <v>62435.407435498091</v>
      </c>
      <c r="I149" s="1">
        <f t="shared" si="22"/>
        <v>116.03878079908337</v>
      </c>
      <c r="J149" s="1">
        <f t="shared" si="23"/>
        <v>217.37364848532366</v>
      </c>
      <c r="K149" s="1">
        <f t="shared" si="24"/>
        <v>7.1433465628304793</v>
      </c>
      <c r="L149" s="1">
        <f t="shared" si="25"/>
        <v>927.70734582214016</v>
      </c>
    </row>
    <row r="150" spans="1:12" x14ac:dyDescent="0.2">
      <c r="A150">
        <v>119</v>
      </c>
      <c r="B150" s="1">
        <f t="shared" si="17"/>
        <v>324519.56665544765</v>
      </c>
      <c r="C150" s="1">
        <f t="shared" si="18"/>
        <v>465.86494368421631</v>
      </c>
      <c r="D150" s="1">
        <f t="shared" si="19"/>
        <v>3314.4384537994229</v>
      </c>
      <c r="E150" s="1">
        <f t="shared" si="20"/>
        <v>8109278.6840796527</v>
      </c>
      <c r="F150" s="1">
        <f t="shared" si="21"/>
        <v>62441.445867413313</v>
      </c>
      <c r="I150" s="1">
        <f t="shared" si="22"/>
        <v>98.055229741116193</v>
      </c>
      <c r="J150" s="1">
        <f t="shared" si="23"/>
        <v>183.62913754580563</v>
      </c>
      <c r="K150" s="1">
        <f t="shared" si="24"/>
        <v>6.0384319152250221</v>
      </c>
      <c r="L150" s="1">
        <f t="shared" si="25"/>
        <v>784.21193704221059</v>
      </c>
    </row>
    <row r="151" spans="1:12" x14ac:dyDescent="0.2">
      <c r="A151">
        <v>120</v>
      </c>
      <c r="B151" s="1">
        <f t="shared" si="17"/>
        <v>324436.70637977839</v>
      </c>
      <c r="C151" s="1">
        <f t="shared" si="18"/>
        <v>393.59219310664167</v>
      </c>
      <c r="D151" s="1">
        <f t="shared" si="19"/>
        <v>2801.5795540675313</v>
      </c>
      <c r="E151" s="1">
        <f t="shared" si="20"/>
        <v>8109941.5717704128</v>
      </c>
      <c r="F151" s="1">
        <f t="shared" si="21"/>
        <v>62446.550102632165</v>
      </c>
      <c r="I151" s="1">
        <f t="shared" si="22"/>
        <v>82.860275669269399</v>
      </c>
      <c r="J151" s="1">
        <f t="shared" si="23"/>
        <v>155.13302624684405</v>
      </c>
      <c r="K151" s="1">
        <f t="shared" si="24"/>
        <v>5.1042352188511124</v>
      </c>
      <c r="L151" s="1">
        <f t="shared" si="25"/>
        <v>662.88769075988466</v>
      </c>
    </row>
    <row r="152" spans="1:12" x14ac:dyDescent="0.2">
      <c r="A152">
        <v>121</v>
      </c>
      <c r="B152" s="1">
        <f t="shared" si="17"/>
        <v>324366.6853113306</v>
      </c>
      <c r="C152" s="1">
        <f t="shared" si="18"/>
        <v>332.54706124994016</v>
      </c>
      <c r="D152" s="1">
        <f t="shared" si="19"/>
        <v>2368.0154110452727</v>
      </c>
      <c r="E152" s="1">
        <f t="shared" si="20"/>
        <v>8110501.8876812262</v>
      </c>
      <c r="F152" s="1">
        <f t="shared" si="21"/>
        <v>62450.864535145432</v>
      </c>
      <c r="I152" s="1">
        <f t="shared" si="22"/>
        <v>70.021068447810109</v>
      </c>
      <c r="J152" s="1">
        <f t="shared" si="23"/>
        <v>131.06620030451168</v>
      </c>
      <c r="K152" s="1">
        <f t="shared" si="24"/>
        <v>4.3144325132639985</v>
      </c>
      <c r="L152" s="1">
        <f t="shared" si="25"/>
        <v>560.31591081350632</v>
      </c>
    </row>
    <row r="153" spans="1:12" x14ac:dyDescent="0.2">
      <c r="A153">
        <v>122</v>
      </c>
      <c r="B153" s="1">
        <f t="shared" si="17"/>
        <v>324307.51323898905</v>
      </c>
      <c r="C153" s="1">
        <f t="shared" si="18"/>
        <v>280.98096219525195</v>
      </c>
      <c r="D153" s="1">
        <f t="shared" si="19"/>
        <v>2001.5037564994384</v>
      </c>
      <c r="E153" s="1">
        <f t="shared" si="20"/>
        <v>8110975.4907634351</v>
      </c>
      <c r="F153" s="1">
        <f t="shared" si="21"/>
        <v>62454.511278878439</v>
      </c>
      <c r="I153" s="1">
        <f t="shared" si="22"/>
        <v>59.172072341541863</v>
      </c>
      <c r="J153" s="1">
        <f t="shared" si="23"/>
        <v>110.73817139623007</v>
      </c>
      <c r="K153" s="1">
        <f t="shared" si="24"/>
        <v>3.6467437330097199</v>
      </c>
      <c r="L153" s="1">
        <f t="shared" si="25"/>
        <v>473.60308220905455</v>
      </c>
    </row>
    <row r="154" spans="1:12" x14ac:dyDescent="0.2">
      <c r="A154">
        <v>123</v>
      </c>
      <c r="B154" s="1">
        <f t="shared" si="17"/>
        <v>324257.50867790211</v>
      </c>
      <c r="C154" s="1">
        <f t="shared" si="18"/>
        <v>237.41886287116427</v>
      </c>
      <c r="D154" s="1">
        <f t="shared" si="19"/>
        <v>1691.6873498255607</v>
      </c>
      <c r="E154" s="1">
        <f t="shared" si="20"/>
        <v>8111375.7915147347</v>
      </c>
      <c r="F154" s="1">
        <f t="shared" si="21"/>
        <v>62457.593594663449</v>
      </c>
      <c r="I154" s="1">
        <f t="shared" si="22"/>
        <v>50.004561086931254</v>
      </c>
      <c r="J154" s="1">
        <f t="shared" si="23"/>
        <v>93.566660411018901</v>
      </c>
      <c r="K154" s="1">
        <f t="shared" si="24"/>
        <v>3.0823157850091354</v>
      </c>
      <c r="L154" s="1">
        <f t="shared" si="25"/>
        <v>400.30075129988768</v>
      </c>
    </row>
    <row r="155" spans="1:12" x14ac:dyDescent="0.2">
      <c r="A155">
        <v>124</v>
      </c>
      <c r="B155" s="1">
        <f t="shared" si="17"/>
        <v>324215.25091500662</v>
      </c>
      <c r="C155" s="1">
        <f t="shared" si="18"/>
        <v>200.61614443053958</v>
      </c>
      <c r="D155" s="1">
        <f t="shared" si="19"/>
        <v>1429.8051626778147</v>
      </c>
      <c r="E155" s="1">
        <f t="shared" si="20"/>
        <v>8111714.1289847</v>
      </c>
      <c r="F155" s="1">
        <f t="shared" si="21"/>
        <v>62460.198793182179</v>
      </c>
      <c r="I155" s="1">
        <f t="shared" si="22"/>
        <v>42.257762895473022</v>
      </c>
      <c r="J155" s="1">
        <f t="shared" si="23"/>
        <v>79.060481336097709</v>
      </c>
      <c r="K155" s="1">
        <f t="shared" si="24"/>
        <v>2.6051985187313633</v>
      </c>
      <c r="L155" s="1">
        <f t="shared" si="25"/>
        <v>338.33746996511218</v>
      </c>
    </row>
    <row r="156" spans="1:12" x14ac:dyDescent="0.2">
      <c r="A156">
        <v>125</v>
      </c>
      <c r="B156" s="1">
        <f t="shared" si="17"/>
        <v>324179.53952180478</v>
      </c>
      <c r="C156" s="1">
        <f t="shared" si="18"/>
        <v>169.52236153703575</v>
      </c>
      <c r="D156" s="1">
        <f t="shared" si="19"/>
        <v>1208.4474062870977</v>
      </c>
      <c r="E156" s="1">
        <f t="shared" si="20"/>
        <v>8112000.0900172358</v>
      </c>
      <c r="F156" s="1">
        <f t="shared" si="21"/>
        <v>62462.400693132702</v>
      </c>
      <c r="I156" s="1">
        <f t="shared" si="22"/>
        <v>35.71139320186586</v>
      </c>
      <c r="J156" s="1">
        <f t="shared" si="23"/>
        <v>66.805176095369688</v>
      </c>
      <c r="K156" s="1">
        <f t="shared" si="24"/>
        <v>2.2018999505238348</v>
      </c>
      <c r="L156" s="1">
        <f t="shared" si="25"/>
        <v>285.96103253556294</v>
      </c>
    </row>
    <row r="157" spans="1:12" x14ac:dyDescent="0.2">
      <c r="A157">
        <v>126</v>
      </c>
      <c r="B157" s="1">
        <f t="shared" si="17"/>
        <v>324149.36016629671</v>
      </c>
      <c r="C157" s="1">
        <f t="shared" si="18"/>
        <v>143.25077065326175</v>
      </c>
      <c r="D157" s="1">
        <f t="shared" si="19"/>
        <v>1021.3478624158291</v>
      </c>
      <c r="E157" s="1">
        <f t="shared" si="20"/>
        <v>8112241.7794984933</v>
      </c>
      <c r="F157" s="1">
        <f t="shared" si="21"/>
        <v>62464.261702138385</v>
      </c>
      <c r="I157" s="1">
        <f t="shared" si="22"/>
        <v>30.179355508058912</v>
      </c>
      <c r="J157" s="1">
        <f t="shared" si="23"/>
        <v>56.450946391832908</v>
      </c>
      <c r="K157" s="1">
        <f t="shared" si="24"/>
        <v>1.8610090056821307</v>
      </c>
      <c r="L157" s="1">
        <f t="shared" si="25"/>
        <v>241.68948125741954</v>
      </c>
    </row>
    <row r="158" spans="1:12" x14ac:dyDescent="0.2">
      <c r="A158">
        <v>127</v>
      </c>
      <c r="B158" s="1">
        <f t="shared" si="17"/>
        <v>324123.85574023478</v>
      </c>
      <c r="C158" s="1">
        <f t="shared" si="18"/>
        <v>121.05269008768141</v>
      </c>
      <c r="D158" s="1">
        <f t="shared" si="19"/>
        <v>863.20792085207904</v>
      </c>
      <c r="E158" s="1">
        <f t="shared" si="20"/>
        <v>8112446.0490709767</v>
      </c>
      <c r="F158" s="1">
        <f t="shared" si="21"/>
        <v>62465.834577846508</v>
      </c>
      <c r="I158" s="1">
        <f t="shared" si="22"/>
        <v>25.504426061955819</v>
      </c>
      <c r="J158" s="1">
        <f t="shared" si="23"/>
        <v>47.702506627536167</v>
      </c>
      <c r="K158" s="1">
        <f t="shared" si="24"/>
        <v>1.572875708120377</v>
      </c>
      <c r="L158" s="1">
        <f t="shared" si="25"/>
        <v>204.26957248316583</v>
      </c>
    </row>
    <row r="159" spans="1:12" x14ac:dyDescent="0.2">
      <c r="A159">
        <v>128</v>
      </c>
      <c r="B159" s="1">
        <f t="shared" si="17"/>
        <v>324102.30197261652</v>
      </c>
      <c r="C159" s="1">
        <f t="shared" si="18"/>
        <v>102.29591190672761</v>
      </c>
      <c r="D159" s="1">
        <f t="shared" si="19"/>
        <v>729.54754228274896</v>
      </c>
      <c r="E159" s="1">
        <f t="shared" si="20"/>
        <v>8112618.6906551467</v>
      </c>
      <c r="F159" s="1">
        <f t="shared" si="21"/>
        <v>62467.163918044622</v>
      </c>
      <c r="I159" s="1">
        <f t="shared" si="22"/>
        <v>21.553767618244116</v>
      </c>
      <c r="J159" s="1">
        <f t="shared" si="23"/>
        <v>40.310545799197911</v>
      </c>
      <c r="K159" s="1">
        <f t="shared" si="24"/>
        <v>1.3293401981122019</v>
      </c>
      <c r="L159" s="1">
        <f t="shared" si="25"/>
        <v>172.64158417041583</v>
      </c>
    </row>
    <row r="160" spans="1:12" x14ac:dyDescent="0.2">
      <c r="A160">
        <v>129</v>
      </c>
      <c r="B160" s="1">
        <f t="shared" si="17"/>
        <v>324084.08683043136</v>
      </c>
      <c r="C160" s="1">
        <f t="shared" si="18"/>
        <v>86.446515426943137</v>
      </c>
      <c r="D160" s="1">
        <f t="shared" si="19"/>
        <v>616.57906927602403</v>
      </c>
      <c r="E160" s="1">
        <f t="shared" si="20"/>
        <v>8112764.6001636032</v>
      </c>
      <c r="F160" s="1">
        <f t="shared" si="21"/>
        <v>62468.287421259738</v>
      </c>
      <c r="I160" s="1">
        <f t="shared" si="22"/>
        <v>18.215142185155809</v>
      </c>
      <c r="J160" s="1">
        <f t="shared" si="23"/>
        <v>34.064538664940294</v>
      </c>
      <c r="K160" s="1">
        <f t="shared" si="24"/>
        <v>1.1235032151154334</v>
      </c>
      <c r="L160" s="1">
        <f t="shared" si="25"/>
        <v>145.90950845654979</v>
      </c>
    </row>
    <row r="161" spans="1:12" x14ac:dyDescent="0.2">
      <c r="A161">
        <v>130</v>
      </c>
      <c r="B161" s="1">
        <f t="shared" si="17"/>
        <v>324068.6931171327</v>
      </c>
      <c r="C161" s="1">
        <f t="shared" si="18"/>
        <v>73.053539088460184</v>
      </c>
      <c r="D161" s="1">
        <f t="shared" si="19"/>
        <v>521.10041329130627</v>
      </c>
      <c r="E161" s="1">
        <f t="shared" si="20"/>
        <v>8112887.9159774585</v>
      </c>
      <c r="F161" s="1">
        <f t="shared" si="21"/>
        <v>62469.236953026426</v>
      </c>
      <c r="I161" s="1">
        <f t="shared" ref="I161:I192" si="26">(D160*B160*beta / (B160+C160+D160+E160))</f>
        <v>15.393713298689109</v>
      </c>
      <c r="J161" s="1">
        <f t="shared" ref="J161:J192" si="27">C160*lambda</f>
        <v>28.786689637172067</v>
      </c>
      <c r="K161" s="1">
        <f t="shared" ref="K161:K192" si="28">D160*delta*gamma</f>
        <v>0.94953176668507711</v>
      </c>
      <c r="L161" s="1">
        <f t="shared" ref="L161:L192" si="29">D160*gamma</f>
        <v>123.31581385520481</v>
      </c>
    </row>
    <row r="162" spans="1:12" x14ac:dyDescent="0.2">
      <c r="A162">
        <v>131</v>
      </c>
      <c r="B162" s="1">
        <f t="shared" si="17"/>
        <v>324055.68377146719</v>
      </c>
      <c r="C162" s="1">
        <f t="shared" si="18"/>
        <v>61.736056237513736</v>
      </c>
      <c r="D162" s="1">
        <f t="shared" ref="D162:D169" si="30">D161 + J162 - K162 - L162</f>
        <v>440.40466451303359</v>
      </c>
      <c r="E162" s="1">
        <f t="shared" ref="E162:E169" si="31">E161 + L162</f>
        <v>8112992.1360601168</v>
      </c>
      <c r="F162" s="1">
        <f t="shared" ref="F162:F169" si="32">F161 + K162</f>
        <v>62470.039447662894</v>
      </c>
      <c r="I162" s="1">
        <f t="shared" si="26"/>
        <v>13.009345665510791</v>
      </c>
      <c r="J162" s="1">
        <f t="shared" si="27"/>
        <v>24.326828516457244</v>
      </c>
      <c r="K162" s="1">
        <f t="shared" si="28"/>
        <v>0.80249463646861185</v>
      </c>
      <c r="L162" s="1">
        <f t="shared" si="29"/>
        <v>104.22008265826126</v>
      </c>
    </row>
    <row r="163" spans="1:12" x14ac:dyDescent="0.2">
      <c r="A163">
        <v>132</v>
      </c>
      <c r="B163" s="1">
        <f t="shared" ref="B163:B211" si="33">B162 - (D162*B162*$A$6 / (B162+C162+D162+E162))</f>
        <v>324044.68944693159</v>
      </c>
      <c r="C163" s="1">
        <f t="shared" ref="C163:C211" si="34">C162 + I163 - J163</f>
        <v>52.172274046026779</v>
      </c>
      <c r="D163" s="1">
        <f t="shared" si="30"/>
        <v>372.20361515416886</v>
      </c>
      <c r="E163" s="1">
        <f t="shared" si="31"/>
        <v>8113080.216993019</v>
      </c>
      <c r="F163" s="1">
        <f t="shared" si="32"/>
        <v>62470.717670846243</v>
      </c>
      <c r="I163" s="1">
        <f t="shared" si="26"/>
        <v>10.994324535605122</v>
      </c>
      <c r="J163" s="1">
        <f t="shared" si="27"/>
        <v>20.558106727092074</v>
      </c>
      <c r="K163" s="1">
        <f t="shared" si="28"/>
        <v>0.67822318335007181</v>
      </c>
      <c r="L163" s="1">
        <f t="shared" si="29"/>
        <v>88.080932902606719</v>
      </c>
    </row>
    <row r="164" spans="1:12" x14ac:dyDescent="0.2">
      <c r="A164">
        <v>133</v>
      </c>
      <c r="B164" s="1">
        <f t="shared" si="33"/>
        <v>324035.39801756613</v>
      </c>
      <c r="C164" s="1">
        <f t="shared" si="34"/>
        <v>44.090336154163253</v>
      </c>
      <c r="D164" s="1">
        <f t="shared" si="30"/>
        <v>314.56306581332461</v>
      </c>
      <c r="E164" s="1">
        <f t="shared" si="31"/>
        <v>8113154.6577160498</v>
      </c>
      <c r="F164" s="1">
        <f t="shared" si="32"/>
        <v>62471.290864413582</v>
      </c>
      <c r="I164" s="1">
        <f t="shared" si="26"/>
        <v>9.2914293654633902</v>
      </c>
      <c r="J164" s="1">
        <f t="shared" si="27"/>
        <v>17.373367257326919</v>
      </c>
      <c r="K164" s="1">
        <f t="shared" si="28"/>
        <v>0.57319356733742011</v>
      </c>
      <c r="L164" s="1">
        <f t="shared" si="29"/>
        <v>74.44072303083378</v>
      </c>
    </row>
    <row r="165" spans="1:12" x14ac:dyDescent="0.2">
      <c r="A165">
        <v>134</v>
      </c>
      <c r="B165" s="1">
        <f t="shared" si="33"/>
        <v>324027.54571097391</v>
      </c>
      <c r="C165" s="1">
        <f t="shared" si="34"/>
        <v>37.260560807066746</v>
      </c>
      <c r="D165" s="1">
        <f t="shared" si="30"/>
        <v>265.84810746864355</v>
      </c>
      <c r="E165" s="1">
        <f t="shared" si="31"/>
        <v>8113217.5703292126</v>
      </c>
      <c r="F165" s="1">
        <f t="shared" si="32"/>
        <v>62471.775291534934</v>
      </c>
      <c r="I165" s="1">
        <f t="shared" si="26"/>
        <v>7.8523065922398558</v>
      </c>
      <c r="J165" s="1">
        <f t="shared" si="27"/>
        <v>14.682081939336364</v>
      </c>
      <c r="K165" s="1">
        <f t="shared" si="28"/>
        <v>0.48442712135251997</v>
      </c>
      <c r="L165" s="1">
        <f t="shared" si="29"/>
        <v>62.912613162664925</v>
      </c>
    </row>
    <row r="166" spans="1:12" x14ac:dyDescent="0.2">
      <c r="A166">
        <v>135</v>
      </c>
      <c r="B166" s="1">
        <f t="shared" si="33"/>
        <v>324020.9096159999</v>
      </c>
      <c r="C166" s="1">
        <f t="shared" si="34"/>
        <v>31.488889032297074</v>
      </c>
      <c r="D166" s="1">
        <f t="shared" si="30"/>
        <v>224.67684663816635</v>
      </c>
      <c r="E166" s="1">
        <f t="shared" si="31"/>
        <v>8113270.7399507063</v>
      </c>
      <c r="F166" s="1">
        <f t="shared" si="32"/>
        <v>62472.184697620432</v>
      </c>
      <c r="I166" s="1">
        <f t="shared" si="26"/>
        <v>6.6360949739835515</v>
      </c>
      <c r="J166" s="1">
        <f t="shared" si="27"/>
        <v>12.407766748753227</v>
      </c>
      <c r="K166" s="1">
        <f t="shared" si="28"/>
        <v>0.40940608550171115</v>
      </c>
      <c r="L166" s="1">
        <f t="shared" si="29"/>
        <v>53.169621493728712</v>
      </c>
    </row>
    <row r="167" spans="1:12" x14ac:dyDescent="0.2">
      <c r="A167">
        <v>136</v>
      </c>
      <c r="B167" s="1">
        <f t="shared" si="33"/>
        <v>324015.30135177705</v>
      </c>
      <c r="C167" s="1">
        <f t="shared" si="34"/>
        <v>26.611353207407916</v>
      </c>
      <c r="D167" s="1">
        <f t="shared" si="30"/>
        <v>189.88127501446522</v>
      </c>
      <c r="E167" s="1">
        <f t="shared" si="31"/>
        <v>8113315.6753200339</v>
      </c>
      <c r="F167" s="1">
        <f t="shared" si="32"/>
        <v>62472.530699964256</v>
      </c>
      <c r="I167" s="1">
        <f t="shared" si="26"/>
        <v>5.6082642228657713</v>
      </c>
      <c r="J167" s="1">
        <f t="shared" si="27"/>
        <v>10.485800047754926</v>
      </c>
      <c r="K167" s="1">
        <f t="shared" si="28"/>
        <v>0.34600234382277623</v>
      </c>
      <c r="L167" s="1">
        <f t="shared" si="29"/>
        <v>44.935369327633275</v>
      </c>
    </row>
    <row r="168" spans="1:12" x14ac:dyDescent="0.2">
      <c r="A168">
        <v>137</v>
      </c>
      <c r="B168" s="1">
        <f t="shared" si="33"/>
        <v>324010.56171799131</v>
      </c>
      <c r="C168" s="1">
        <f t="shared" si="34"/>
        <v>22.489406375067695</v>
      </c>
      <c r="D168" s="1">
        <f t="shared" si="30"/>
        <v>160.4741834661167</v>
      </c>
      <c r="E168" s="1">
        <f t="shared" si="31"/>
        <v>8113353.6515750363</v>
      </c>
      <c r="F168" s="1">
        <f t="shared" si="32"/>
        <v>62472.82311712778</v>
      </c>
      <c r="I168" s="1">
        <f t="shared" si="26"/>
        <v>4.7396337857266158</v>
      </c>
      <c r="J168" s="1">
        <f t="shared" si="27"/>
        <v>8.8615806180668368</v>
      </c>
      <c r="K168" s="1">
        <f t="shared" si="28"/>
        <v>0.29241716352227648</v>
      </c>
      <c r="L168" s="1">
        <f t="shared" si="29"/>
        <v>37.976255002893048</v>
      </c>
    </row>
    <row r="169" spans="1:12" x14ac:dyDescent="0.2">
      <c r="A169">
        <v>138</v>
      </c>
      <c r="B169" s="1">
        <f t="shared" si="33"/>
        <v>324006.55617419956</v>
      </c>
      <c r="C169" s="1">
        <f t="shared" si="34"/>
        <v>19.005977843920057</v>
      </c>
      <c r="D169" s="1">
        <f t="shared" si="30"/>
        <v>135.6211888532531</v>
      </c>
      <c r="E169" s="1">
        <f t="shared" si="31"/>
        <v>8113385.7464117296</v>
      </c>
      <c r="F169" s="1">
        <f t="shared" si="32"/>
        <v>62473.07024737032</v>
      </c>
      <c r="I169" s="1">
        <f t="shared" si="26"/>
        <v>4.0055437917499042</v>
      </c>
      <c r="J169" s="1">
        <f t="shared" si="27"/>
        <v>7.4889723228975429</v>
      </c>
      <c r="K169" s="1">
        <f t="shared" si="28"/>
        <v>0.24713024253781973</v>
      </c>
      <c r="L169" s="1">
        <f t="shared" si="29"/>
        <v>32.094836693223343</v>
      </c>
    </row>
    <row r="170" spans="1:12" x14ac:dyDescent="0.2">
      <c r="A170">
        <v>139</v>
      </c>
      <c r="B170" s="1">
        <f t="shared" si="33"/>
        <v>324003.17101965623</v>
      </c>
      <c r="C170" s="1">
        <f t="shared" si="34"/>
        <v>16.062141765245233</v>
      </c>
      <c r="D170" s="1">
        <f t="shared" ref="D170:D211" si="35">D169 + J170 - K170 - L170</f>
        <v>114.61708507379383</v>
      </c>
      <c r="E170" s="1">
        <f t="shared" ref="E170:E211" si="36">E169 + L170</f>
        <v>8113412.8706494998</v>
      </c>
      <c r="F170" s="1">
        <f t="shared" ref="F170:F211" si="37">F169 + K170</f>
        <v>62473.279104001158</v>
      </c>
      <c r="I170" s="1">
        <f t="shared" si="26"/>
        <v>3.3851545433505557</v>
      </c>
      <c r="J170" s="1">
        <f t="shared" si="27"/>
        <v>6.3289906220253798</v>
      </c>
      <c r="K170" s="1">
        <f t="shared" si="28"/>
        <v>0.20885663083400982</v>
      </c>
      <c r="L170" s="1">
        <f t="shared" si="29"/>
        <v>27.124237770650623</v>
      </c>
    </row>
    <row r="171" spans="1:12" x14ac:dyDescent="0.2">
      <c r="A171">
        <v>140</v>
      </c>
      <c r="B171" s="1">
        <f t="shared" si="33"/>
        <v>324000.31016505481</v>
      </c>
      <c r="C171" s="1">
        <f t="shared" si="34"/>
        <v>13.574303158819458</v>
      </c>
      <c r="D171" s="1">
        <f t="shared" si="35"/>
        <v>96.865850955848074</v>
      </c>
      <c r="E171" s="1">
        <f t="shared" si="36"/>
        <v>8113435.7940665148</v>
      </c>
      <c r="F171" s="1">
        <f t="shared" si="37"/>
        <v>62473.455614312174</v>
      </c>
      <c r="I171" s="1">
        <f t="shared" si="26"/>
        <v>2.8608546014008893</v>
      </c>
      <c r="J171" s="1">
        <f t="shared" si="27"/>
        <v>5.3486932078266625</v>
      </c>
      <c r="K171" s="1">
        <f t="shared" si="28"/>
        <v>0.17651031101364251</v>
      </c>
      <c r="L171" s="1">
        <f t="shared" si="29"/>
        <v>22.923417014758769</v>
      </c>
    </row>
    <row r="172" spans="1:12" x14ac:dyDescent="0.2">
      <c r="A172">
        <v>141</v>
      </c>
      <c r="B172" s="1">
        <f t="shared" si="33"/>
        <v>323997.89240443771</v>
      </c>
      <c r="C172" s="1">
        <f t="shared" si="34"/>
        <v>11.471820824056163</v>
      </c>
      <c r="D172" s="1">
        <f t="shared" si="35"/>
        <v>81.863750306093337</v>
      </c>
      <c r="E172" s="1">
        <f t="shared" si="36"/>
        <v>8113455.1672367062</v>
      </c>
      <c r="F172" s="1">
        <f t="shared" si="37"/>
        <v>62473.604787722645</v>
      </c>
      <c r="I172" s="1">
        <f t="shared" si="26"/>
        <v>2.4177606171235828</v>
      </c>
      <c r="J172" s="1">
        <f t="shared" si="27"/>
        <v>4.5202429518868792</v>
      </c>
      <c r="K172" s="1">
        <f t="shared" si="28"/>
        <v>0.14917341047200602</v>
      </c>
      <c r="L172" s="1">
        <f t="shared" si="29"/>
        <v>19.373170191169617</v>
      </c>
    </row>
    <row r="173" spans="1:12" x14ac:dyDescent="0.2">
      <c r="A173">
        <v>142</v>
      </c>
      <c r="B173" s="1">
        <f t="shared" si="33"/>
        <v>323995.84910975717</v>
      </c>
      <c r="C173" s="1">
        <f t="shared" si="34"/>
        <v>9.6949991702004663</v>
      </c>
      <c r="D173" s="1">
        <f t="shared" si="35"/>
        <v>69.185046403813985</v>
      </c>
      <c r="E173" s="1">
        <f t="shared" si="36"/>
        <v>8113471.5399867678</v>
      </c>
      <c r="F173" s="1">
        <f t="shared" si="37"/>
        <v>62473.730857898117</v>
      </c>
      <c r="I173" s="1">
        <f t="shared" si="26"/>
        <v>2.0432946805550052</v>
      </c>
      <c r="J173" s="1">
        <f t="shared" si="27"/>
        <v>3.8201163344107023</v>
      </c>
      <c r="K173" s="1">
        <f t="shared" si="28"/>
        <v>0.12607017547138374</v>
      </c>
      <c r="L173" s="1">
        <f t="shared" si="29"/>
        <v>16.372750061218667</v>
      </c>
    </row>
    <row r="174" spans="1:12" x14ac:dyDescent="0.2">
      <c r="A174">
        <v>143</v>
      </c>
      <c r="B174" s="1">
        <f t="shared" si="33"/>
        <v>323994.12228259188</v>
      </c>
      <c r="C174" s="1">
        <f t="shared" si="34"/>
        <v>8.1933916118137358</v>
      </c>
      <c r="D174" s="1">
        <f t="shared" si="35"/>
        <v>58.469926875266069</v>
      </c>
      <c r="E174" s="1">
        <f t="shared" si="36"/>
        <v>8113485.3769960487</v>
      </c>
      <c r="F174" s="1">
        <f t="shared" si="37"/>
        <v>62473.837402869576</v>
      </c>
      <c r="I174" s="1">
        <f t="shared" si="26"/>
        <v>1.7268271652900256</v>
      </c>
      <c r="J174" s="1">
        <f t="shared" si="27"/>
        <v>3.2284347236767554</v>
      </c>
      <c r="K174" s="1">
        <f t="shared" si="28"/>
        <v>0.10654497146187354</v>
      </c>
      <c r="L174" s="1">
        <f t="shared" si="29"/>
        <v>13.837009280762798</v>
      </c>
    </row>
    <row r="175" spans="1:12" x14ac:dyDescent="0.2">
      <c r="A175">
        <v>144</v>
      </c>
      <c r="B175" s="1">
        <f t="shared" si="33"/>
        <v>323992.66290767677</v>
      </c>
      <c r="C175" s="1">
        <f t="shared" si="34"/>
        <v>6.9243671201713397</v>
      </c>
      <c r="D175" s="1">
        <f t="shared" si="35"/>
        <v>49.414297219558911</v>
      </c>
      <c r="E175" s="1">
        <f t="shared" si="36"/>
        <v>8113497.0709814234</v>
      </c>
      <c r="F175" s="1">
        <f t="shared" si="37"/>
        <v>62473.927446556962</v>
      </c>
      <c r="I175" s="1">
        <f t="shared" si="26"/>
        <v>1.4593749150915782</v>
      </c>
      <c r="J175" s="1">
        <f t="shared" si="27"/>
        <v>2.7283994067339741</v>
      </c>
      <c r="K175" s="1">
        <f t="shared" si="28"/>
        <v>9.0043687387909743E-2</v>
      </c>
      <c r="L175" s="1">
        <f t="shared" si="29"/>
        <v>11.693985375053215</v>
      </c>
    </row>
    <row r="176" spans="1:12" x14ac:dyDescent="0.2">
      <c r="A176">
        <v>145</v>
      </c>
      <c r="B176" s="1">
        <f t="shared" si="33"/>
        <v>323991.42956148315</v>
      </c>
      <c r="C176" s="1">
        <f t="shared" si="34"/>
        <v>5.8518990627911638</v>
      </c>
      <c r="D176" s="1">
        <f t="shared" si="35"/>
        <v>41.761154008946058</v>
      </c>
      <c r="E176" s="1">
        <f t="shared" si="36"/>
        <v>8113506.9538408676</v>
      </c>
      <c r="F176" s="1">
        <f t="shared" si="37"/>
        <v>62474.003544574676</v>
      </c>
      <c r="I176" s="1">
        <f t="shared" si="26"/>
        <v>1.2333461936368806</v>
      </c>
      <c r="J176" s="1">
        <f t="shared" si="27"/>
        <v>2.3058142510170563</v>
      </c>
      <c r="K176" s="1">
        <f t="shared" si="28"/>
        <v>7.6098017718120733E-2</v>
      </c>
      <c r="L176" s="1">
        <f t="shared" si="29"/>
        <v>9.8828594439117836</v>
      </c>
    </row>
    <row r="177" spans="1:12" x14ac:dyDescent="0.2">
      <c r="A177">
        <v>146</v>
      </c>
      <c r="B177" s="1">
        <f t="shared" si="33"/>
        <v>323990.38723633368</v>
      </c>
      <c r="C177" s="1">
        <f t="shared" si="34"/>
        <v>4.9455418243465861</v>
      </c>
      <c r="D177" s="1">
        <f t="shared" si="35"/>
        <v>35.293293417892528</v>
      </c>
      <c r="E177" s="1">
        <f t="shared" si="36"/>
        <v>8113515.3060716698</v>
      </c>
      <c r="F177" s="1">
        <f t="shared" si="37"/>
        <v>62474.067856751848</v>
      </c>
      <c r="I177" s="1">
        <f t="shared" si="26"/>
        <v>1.0423251494648806</v>
      </c>
      <c r="J177" s="1">
        <f t="shared" si="27"/>
        <v>1.9486823879094577</v>
      </c>
      <c r="K177" s="1">
        <f t="shared" si="28"/>
        <v>6.4312177173776935E-2</v>
      </c>
      <c r="L177" s="1">
        <f t="shared" si="29"/>
        <v>8.3522308017892115</v>
      </c>
    </row>
    <row r="178" spans="1:12" x14ac:dyDescent="0.2">
      <c r="A178">
        <v>147</v>
      </c>
      <c r="B178" s="1">
        <f t="shared" si="33"/>
        <v>323989.50634666142</v>
      </c>
      <c r="C178" s="1">
        <f t="shared" si="34"/>
        <v>4.1795660690999066</v>
      </c>
      <c r="D178" s="1">
        <f t="shared" si="35"/>
        <v>29.827148489957878</v>
      </c>
      <c r="E178" s="1">
        <f t="shared" si="36"/>
        <v>8113522.3647303535</v>
      </c>
      <c r="F178" s="1">
        <f t="shared" si="37"/>
        <v>62474.122208423709</v>
      </c>
      <c r="I178" s="1">
        <f t="shared" si="26"/>
        <v>0.88088967226073434</v>
      </c>
      <c r="J178" s="1">
        <f t="shared" si="27"/>
        <v>1.6468654275074133</v>
      </c>
      <c r="K178" s="1">
        <f t="shared" si="28"/>
        <v>5.4351671863554496E-2</v>
      </c>
      <c r="L178" s="1">
        <f t="shared" si="29"/>
        <v>7.0586586835785061</v>
      </c>
    </row>
    <row r="179" spans="1:12" x14ac:dyDescent="0.2">
      <c r="A179">
        <v>148</v>
      </c>
      <c r="B179" s="1">
        <f t="shared" si="33"/>
        <v>323988.76188919524</v>
      </c>
      <c r="C179" s="1">
        <f t="shared" si="34"/>
        <v>3.5322280342441914</v>
      </c>
      <c r="D179" s="1">
        <f t="shared" si="35"/>
        <v>25.207580484302035</v>
      </c>
      <c r="E179" s="1">
        <f t="shared" si="36"/>
        <v>8113528.3301600516</v>
      </c>
      <c r="F179" s="1">
        <f t="shared" si="37"/>
        <v>62474.168142232382</v>
      </c>
      <c r="I179" s="1">
        <f t="shared" si="26"/>
        <v>0.74445746615455344</v>
      </c>
      <c r="J179" s="1">
        <f t="shared" si="27"/>
        <v>1.3917955010102689</v>
      </c>
      <c r="K179" s="1">
        <f t="shared" si="28"/>
        <v>4.5933808674535136E-2</v>
      </c>
      <c r="L179" s="1">
        <f t="shared" si="29"/>
        <v>5.965429697991576</v>
      </c>
    </row>
    <row r="180" spans="1:12" x14ac:dyDescent="0.2">
      <c r="A180">
        <v>149</v>
      </c>
      <c r="B180" s="1">
        <f t="shared" si="33"/>
        <v>323988.13273322739</v>
      </c>
      <c r="C180" s="1">
        <f t="shared" si="34"/>
        <v>2.9851520667198073</v>
      </c>
      <c r="D180" s="1">
        <f t="shared" si="35"/>
        <v>21.303476648899121</v>
      </c>
      <c r="E180" s="1">
        <f t="shared" si="36"/>
        <v>8113533.3716761488</v>
      </c>
      <c r="F180" s="1">
        <f t="shared" si="37"/>
        <v>62474.206961906326</v>
      </c>
      <c r="I180" s="1">
        <f t="shared" si="26"/>
        <v>0.62915596787893158</v>
      </c>
      <c r="J180" s="1">
        <f t="shared" si="27"/>
        <v>1.1762319354033157</v>
      </c>
      <c r="K180" s="1">
        <f t="shared" si="28"/>
        <v>3.8819673945825139E-2</v>
      </c>
      <c r="L180" s="1">
        <f t="shared" si="29"/>
        <v>5.0415160968604074</v>
      </c>
    </row>
    <row r="181" spans="1:12" x14ac:dyDescent="0.2">
      <c r="A181">
        <v>150</v>
      </c>
      <c r="B181" s="1">
        <f t="shared" si="33"/>
        <v>323987.60102081206</v>
      </c>
      <c r="C181" s="1">
        <f t="shared" si="34"/>
        <v>2.5228088438389875</v>
      </c>
      <c r="D181" s="1">
        <f t="shared" si="35"/>
        <v>18.004029603297685</v>
      </c>
      <c r="E181" s="1">
        <f t="shared" si="36"/>
        <v>8113537.6323714787</v>
      </c>
      <c r="F181" s="1">
        <f t="shared" si="37"/>
        <v>62474.239769260363</v>
      </c>
      <c r="I181" s="1">
        <f t="shared" si="26"/>
        <v>0.53171241533687597</v>
      </c>
      <c r="J181" s="1">
        <f t="shared" si="27"/>
        <v>0.99405563821769582</v>
      </c>
      <c r="K181" s="1">
        <f t="shared" si="28"/>
        <v>3.2807354039304647E-2</v>
      </c>
      <c r="L181" s="1">
        <f t="shared" si="29"/>
        <v>4.260695329779824</v>
      </c>
    </row>
    <row r="182" spans="1:12" x14ac:dyDescent="0.2">
      <c r="A182">
        <v>151</v>
      </c>
      <c r="B182" s="1">
        <f t="shared" si="33"/>
        <v>323987.15165986732</v>
      </c>
      <c r="C182" s="1">
        <f t="shared" si="34"/>
        <v>2.1320744435590102</v>
      </c>
      <c r="D182" s="1">
        <f t="shared" si="35"/>
        <v>15.21559282204745</v>
      </c>
      <c r="E182" s="1">
        <f t="shared" si="36"/>
        <v>8113541.2331773993</v>
      </c>
      <c r="F182" s="1">
        <f t="shared" si="37"/>
        <v>62474.267495465952</v>
      </c>
      <c r="I182" s="1">
        <f t="shared" si="26"/>
        <v>0.44936094471840582</v>
      </c>
      <c r="J182" s="1">
        <f t="shared" si="27"/>
        <v>0.8400953449983829</v>
      </c>
      <c r="K182" s="1">
        <f t="shared" si="28"/>
        <v>2.7726205589078436E-2</v>
      </c>
      <c r="L182" s="1">
        <f t="shared" si="29"/>
        <v>3.6008059206595373</v>
      </c>
    </row>
    <row r="183" spans="1:12" x14ac:dyDescent="0.2">
      <c r="A183">
        <v>152</v>
      </c>
      <c r="B183" s="1">
        <f t="shared" si="33"/>
        <v>323986.77189578925</v>
      </c>
      <c r="C183" s="1">
        <f t="shared" si="34"/>
        <v>1.8018577319502196</v>
      </c>
      <c r="D183" s="1">
        <f t="shared" si="35"/>
        <v>12.859023034397158</v>
      </c>
      <c r="E183" s="1">
        <f t="shared" si="36"/>
        <v>8113544.2762959637</v>
      </c>
      <c r="F183" s="1">
        <f t="shared" si="37"/>
        <v>62474.290927478898</v>
      </c>
      <c r="I183" s="1">
        <f t="shared" si="26"/>
        <v>0.37976407809635992</v>
      </c>
      <c r="J183" s="1">
        <f t="shared" si="27"/>
        <v>0.70998078970515044</v>
      </c>
      <c r="K183" s="1">
        <f t="shared" si="28"/>
        <v>2.3432012945953075E-2</v>
      </c>
      <c r="L183" s="1">
        <f t="shared" si="29"/>
        <v>3.04311856440949</v>
      </c>
    </row>
    <row r="184" spans="1:12" x14ac:dyDescent="0.2">
      <c r="A184">
        <v>153</v>
      </c>
      <c r="B184" s="1">
        <f t="shared" si="33"/>
        <v>323986.45094941702</v>
      </c>
      <c r="C184" s="1">
        <f t="shared" si="34"/>
        <v>1.522785479425333</v>
      </c>
      <c r="D184" s="1">
        <f t="shared" si="35"/>
        <v>10.867434156784178</v>
      </c>
      <c r="E184" s="1">
        <f t="shared" si="36"/>
        <v>8113546.848100571</v>
      </c>
      <c r="F184" s="1">
        <f t="shared" si="37"/>
        <v>62474.310730374375</v>
      </c>
      <c r="I184" s="1">
        <f t="shared" si="26"/>
        <v>0.3209463722145367</v>
      </c>
      <c r="J184" s="1">
        <f t="shared" si="27"/>
        <v>0.60001862473942313</v>
      </c>
      <c r="K184" s="1">
        <f t="shared" si="28"/>
        <v>1.9802895472971625E-2</v>
      </c>
      <c r="L184" s="1">
        <f t="shared" si="29"/>
        <v>2.5718046068794318</v>
      </c>
    </row>
    <row r="185" spans="1:12" x14ac:dyDescent="0.2">
      <c r="A185">
        <v>154</v>
      </c>
      <c r="B185" s="1">
        <f t="shared" si="33"/>
        <v>323986.17971107241</v>
      </c>
      <c r="C185" s="1">
        <f t="shared" si="34"/>
        <v>1.2869362593713134</v>
      </c>
      <c r="D185" s="1">
        <f t="shared" si="35"/>
        <v>9.1842990414745298</v>
      </c>
      <c r="E185" s="1">
        <f t="shared" si="36"/>
        <v>8113549.0215874026</v>
      </c>
      <c r="F185" s="1">
        <f t="shared" si="37"/>
        <v>62474.327466222974</v>
      </c>
      <c r="I185" s="1">
        <f t="shared" si="26"/>
        <v>0.27123834459461638</v>
      </c>
      <c r="J185" s="1">
        <f t="shared" si="27"/>
        <v>0.50708756464863591</v>
      </c>
      <c r="K185" s="1">
        <f t="shared" si="28"/>
        <v>1.6735848601447636E-2</v>
      </c>
      <c r="L185" s="1">
        <f t="shared" si="29"/>
        <v>2.1734868313568358</v>
      </c>
    </row>
    <row r="186" spans="1:12" x14ac:dyDescent="0.2">
      <c r="A186">
        <v>155</v>
      </c>
      <c r="B186" s="1">
        <f t="shared" si="33"/>
        <v>323985.95048198744</v>
      </c>
      <c r="C186" s="1">
        <f t="shared" si="34"/>
        <v>1.087615569964018</v>
      </c>
      <c r="D186" s="1">
        <f t="shared" si="35"/>
        <v>7.7618451870264016</v>
      </c>
      <c r="E186" s="1">
        <f t="shared" si="36"/>
        <v>8113550.8584472109</v>
      </c>
      <c r="F186" s="1">
        <f t="shared" si="37"/>
        <v>62474.341610043499</v>
      </c>
      <c r="I186" s="1">
        <f t="shared" si="26"/>
        <v>0.22922908496335201</v>
      </c>
      <c r="J186" s="1">
        <f t="shared" si="27"/>
        <v>0.4285497743706474</v>
      </c>
      <c r="K186" s="1">
        <f t="shared" si="28"/>
        <v>1.4143820523870776E-2</v>
      </c>
      <c r="L186" s="1">
        <f t="shared" si="29"/>
        <v>1.8368598082949061</v>
      </c>
    </row>
    <row r="187" spans="1:12" x14ac:dyDescent="0.2">
      <c r="A187">
        <v>156</v>
      </c>
      <c r="B187" s="1">
        <f t="shared" si="33"/>
        <v>323985.75675578078</v>
      </c>
      <c r="C187" s="1">
        <f t="shared" si="34"/>
        <v>0.91916579180797031</v>
      </c>
      <c r="D187" s="1">
        <f t="shared" si="35"/>
        <v>6.5596988928311193</v>
      </c>
      <c r="E187" s="1">
        <f t="shared" si="36"/>
        <v>8113552.4108162485</v>
      </c>
      <c r="F187" s="1">
        <f t="shared" si="37"/>
        <v>62474.353563285084</v>
      </c>
      <c r="I187" s="1">
        <f t="shared" si="26"/>
        <v>0.19372620664197038</v>
      </c>
      <c r="J187" s="1">
        <f t="shared" si="27"/>
        <v>0.36217598479801799</v>
      </c>
      <c r="K187" s="1">
        <f t="shared" si="28"/>
        <v>1.195324158802066E-2</v>
      </c>
      <c r="L187" s="1">
        <f t="shared" si="29"/>
        <v>1.5523690374052803</v>
      </c>
    </row>
    <row r="188" spans="1:12" x14ac:dyDescent="0.2">
      <c r="A188">
        <v>157</v>
      </c>
      <c r="B188" s="1">
        <f t="shared" si="33"/>
        <v>323985.59303377982</v>
      </c>
      <c r="C188" s="1">
        <f t="shared" si="34"/>
        <v>0.7768055840957514</v>
      </c>
      <c r="D188" s="1">
        <f t="shared" si="35"/>
        <v>5.54373938664199</v>
      </c>
      <c r="E188" s="1">
        <f t="shared" si="36"/>
        <v>8113553.7227560272</v>
      </c>
      <c r="F188" s="1">
        <f t="shared" si="37"/>
        <v>62474.363665221375</v>
      </c>
      <c r="I188" s="1">
        <f t="shared" si="26"/>
        <v>0.16372200095983533</v>
      </c>
      <c r="J188" s="1">
        <f t="shared" si="27"/>
        <v>0.30608220867205416</v>
      </c>
      <c r="K188" s="1">
        <f t="shared" si="28"/>
        <v>1.0101936294959923E-2</v>
      </c>
      <c r="L188" s="1">
        <f t="shared" si="29"/>
        <v>1.3119397785662239</v>
      </c>
    </row>
    <row r="189" spans="1:12" x14ac:dyDescent="0.2">
      <c r="A189">
        <v>158</v>
      </c>
      <c r="B189" s="1">
        <f t="shared" si="33"/>
        <v>323985.45466894592</v>
      </c>
      <c r="C189" s="1">
        <f t="shared" si="34"/>
        <v>0.65649415847156667</v>
      </c>
      <c r="D189" s="1">
        <f t="shared" si="35"/>
        <v>4.6851304101620492</v>
      </c>
      <c r="E189" s="1">
        <f t="shared" si="36"/>
        <v>8113554.8315039044</v>
      </c>
      <c r="F189" s="1">
        <f t="shared" si="37"/>
        <v>62474.372202580031</v>
      </c>
      <c r="I189" s="1">
        <f t="shared" si="26"/>
        <v>0.1383648338797005</v>
      </c>
      <c r="J189" s="1">
        <f t="shared" si="27"/>
        <v>0.25867625950388523</v>
      </c>
      <c r="K189" s="1">
        <f t="shared" si="28"/>
        <v>8.5373586554286646E-3</v>
      </c>
      <c r="L189" s="1">
        <f t="shared" si="29"/>
        <v>1.1087478773283981</v>
      </c>
    </row>
    <row r="190" spans="1:12" x14ac:dyDescent="0.2">
      <c r="A190">
        <v>159</v>
      </c>
      <c r="B190" s="1">
        <f t="shared" si="33"/>
        <v>323985.33773397305</v>
      </c>
      <c r="C190" s="1">
        <f t="shared" si="34"/>
        <v>0.55481657655890826</v>
      </c>
      <c r="D190" s="1">
        <f t="shared" si="35"/>
        <v>3.9595017820690224</v>
      </c>
      <c r="E190" s="1">
        <f t="shared" si="36"/>
        <v>8113555.768529986</v>
      </c>
      <c r="F190" s="1">
        <f t="shared" si="37"/>
        <v>62474.379417680859</v>
      </c>
      <c r="I190" s="1">
        <f t="shared" si="26"/>
        <v>0.11693497285837323</v>
      </c>
      <c r="J190" s="1">
        <f t="shared" si="27"/>
        <v>0.21861255477103173</v>
      </c>
      <c r="K190" s="1">
        <f t="shared" si="28"/>
        <v>7.215100831649556E-3</v>
      </c>
      <c r="L190" s="1">
        <f t="shared" si="29"/>
        <v>0.93702608203240989</v>
      </c>
    </row>
    <row r="191" spans="1:12" x14ac:dyDescent="0.2">
      <c r="A191">
        <v>160</v>
      </c>
      <c r="B191" s="1">
        <f t="shared" si="33"/>
        <v>323985.23890981532</v>
      </c>
      <c r="C191" s="1">
        <f t="shared" si="34"/>
        <v>0.46888681430862722</v>
      </c>
      <c r="D191" s="1">
        <f t="shared" si="35"/>
        <v>3.346257712904948</v>
      </c>
      <c r="E191" s="1">
        <f t="shared" si="36"/>
        <v>8113556.5604303423</v>
      </c>
      <c r="F191" s="1">
        <f t="shared" si="37"/>
        <v>62474.385515313603</v>
      </c>
      <c r="I191" s="1">
        <f t="shared" si="26"/>
        <v>9.8824157743835489E-2</v>
      </c>
      <c r="J191" s="1">
        <f t="shared" si="27"/>
        <v>0.18475391999411647</v>
      </c>
      <c r="K191" s="1">
        <f t="shared" si="28"/>
        <v>6.0976327443862943E-3</v>
      </c>
      <c r="L191" s="1">
        <f t="shared" si="29"/>
        <v>0.79190035641380452</v>
      </c>
    </row>
    <row r="192" spans="1:12" x14ac:dyDescent="0.2">
      <c r="A192">
        <v>161</v>
      </c>
      <c r="B192" s="1">
        <f t="shared" si="33"/>
        <v>323985.15539147949</v>
      </c>
      <c r="C192" s="1">
        <f t="shared" si="34"/>
        <v>0.39626584094524225</v>
      </c>
      <c r="D192" s="1">
        <f t="shared" si="35"/>
        <v>2.8279922426108577</v>
      </c>
      <c r="E192" s="1">
        <f t="shared" si="36"/>
        <v>8113557.2296818849</v>
      </c>
      <c r="F192" s="1">
        <f t="shared" si="37"/>
        <v>62474.390668550477</v>
      </c>
      <c r="I192" s="1">
        <f t="shared" si="26"/>
        <v>8.3518335801387844E-2</v>
      </c>
      <c r="J192" s="1">
        <f t="shared" si="27"/>
        <v>0.15613930916477287</v>
      </c>
      <c r="K192" s="1">
        <f t="shared" si="28"/>
        <v>5.1532368778736204E-3</v>
      </c>
      <c r="L192" s="1">
        <f t="shared" si="29"/>
        <v>0.66925154258098962</v>
      </c>
    </row>
    <row r="193" spans="1:12" x14ac:dyDescent="0.2">
      <c r="A193">
        <v>162</v>
      </c>
      <c r="B193" s="1">
        <f t="shared" si="33"/>
        <v>323985.08480840869</v>
      </c>
      <c r="C193" s="1">
        <f t="shared" si="34"/>
        <v>0.33489238669716043</v>
      </c>
      <c r="D193" s="1">
        <f t="shared" si="35"/>
        <v>2.3899952110698313</v>
      </c>
      <c r="E193" s="1">
        <f t="shared" si="36"/>
        <v>8113557.7952803336</v>
      </c>
      <c r="F193" s="1">
        <f t="shared" si="37"/>
        <v>62474.39502365853</v>
      </c>
      <c r="I193" s="1">
        <f t="shared" ref="I193:I211" si="38">(D192*B192*beta / (B192+C192+D192+E192))</f>
        <v>7.0583070786683869E-2</v>
      </c>
      <c r="J193" s="1">
        <f t="shared" ref="J193:J211" si="39">C192*lambda</f>
        <v>0.13195652503476568</v>
      </c>
      <c r="K193" s="1">
        <f t="shared" ref="K193:K211" si="40">D192*delta*gamma</f>
        <v>4.3551080536207215E-3</v>
      </c>
      <c r="L193" s="1">
        <f t="shared" ref="L193:L211" si="41">D192*gamma</f>
        <v>0.56559844852217156</v>
      </c>
    </row>
    <row r="194" spans="1:12" x14ac:dyDescent="0.2">
      <c r="A194">
        <v>163</v>
      </c>
      <c r="B194" s="1">
        <f t="shared" si="33"/>
        <v>323985.0251571968</v>
      </c>
      <c r="C194" s="1">
        <f t="shared" si="34"/>
        <v>0.28302443382099002</v>
      </c>
      <c r="D194" s="1">
        <f t="shared" si="35"/>
        <v>2.019834741000972</v>
      </c>
      <c r="E194" s="1">
        <f t="shared" si="36"/>
        <v>8113558.2732793754</v>
      </c>
      <c r="F194" s="1">
        <f t="shared" si="37"/>
        <v>62474.398704251158</v>
      </c>
      <c r="I194" s="1">
        <f t="shared" si="38"/>
        <v>5.9651211893984049E-2</v>
      </c>
      <c r="J194" s="1">
        <f t="shared" si="39"/>
        <v>0.11151916477015443</v>
      </c>
      <c r="K194" s="1">
        <f t="shared" si="40"/>
        <v>3.6805926250475401E-3</v>
      </c>
      <c r="L194" s="1">
        <f t="shared" si="41"/>
        <v>0.47799904221396627</v>
      </c>
    </row>
    <row r="195" spans="1:12" x14ac:dyDescent="0.2">
      <c r="A195">
        <v>164</v>
      </c>
      <c r="B195" s="1">
        <f t="shared" si="33"/>
        <v>323984.97474472423</v>
      </c>
      <c r="C195" s="1">
        <f t="shared" si="34"/>
        <v>0.23918976991809149</v>
      </c>
      <c r="D195" s="1">
        <f t="shared" si="35"/>
        <v>1.7070043837620257</v>
      </c>
      <c r="E195" s="1">
        <f t="shared" si="36"/>
        <v>8113558.6772463238</v>
      </c>
      <c r="F195" s="1">
        <f t="shared" si="37"/>
        <v>62474.401814796656</v>
      </c>
      <c r="I195" s="1">
        <f t="shared" si="38"/>
        <v>5.0412472559491141E-2</v>
      </c>
      <c r="J195" s="1">
        <f t="shared" si="39"/>
        <v>9.4247136462389677E-2</v>
      </c>
      <c r="K195" s="1">
        <f t="shared" si="40"/>
        <v>3.1105455011414974E-3</v>
      </c>
      <c r="L195" s="1">
        <f t="shared" si="41"/>
        <v>0.40396694820019441</v>
      </c>
    </row>
    <row r="196" spans="1:12" x14ac:dyDescent="0.2">
      <c r="A196">
        <v>165</v>
      </c>
      <c r="B196" s="1">
        <f t="shared" si="33"/>
        <v>323984.93214010092</v>
      </c>
      <c r="C196" s="1">
        <f t="shared" si="34"/>
        <v>0.20214419984937868</v>
      </c>
      <c r="D196" s="1">
        <f t="shared" si="35"/>
        <v>1.4426249136413514</v>
      </c>
      <c r="E196" s="1">
        <f t="shared" si="36"/>
        <v>8113559.0186472004</v>
      </c>
      <c r="F196" s="1">
        <f t="shared" si="37"/>
        <v>62474.404443583408</v>
      </c>
      <c r="I196" s="1">
        <f t="shared" si="38"/>
        <v>4.2604623314011665E-2</v>
      </c>
      <c r="J196" s="1">
        <f t="shared" si="39"/>
        <v>7.9650193382724471E-2</v>
      </c>
      <c r="K196" s="1">
        <f t="shared" si="40"/>
        <v>2.6287867509935201E-3</v>
      </c>
      <c r="L196" s="1">
        <f t="shared" si="41"/>
        <v>0.34140087675240516</v>
      </c>
    </row>
    <row r="197" spans="1:12" x14ac:dyDescent="0.2">
      <c r="A197">
        <v>166</v>
      </c>
      <c r="B197" s="1">
        <f t="shared" si="33"/>
        <v>323984.89613405225</v>
      </c>
      <c r="C197" s="1">
        <f t="shared" si="34"/>
        <v>0.17083622999541564</v>
      </c>
      <c r="D197" s="1">
        <f t="shared" si="35"/>
        <v>1.2191923070959165</v>
      </c>
      <c r="E197" s="1">
        <f t="shared" si="36"/>
        <v>8113559.3071721829</v>
      </c>
      <c r="F197" s="1">
        <f t="shared" si="37"/>
        <v>62474.406665225775</v>
      </c>
      <c r="I197" s="1">
        <f t="shared" si="38"/>
        <v>3.6006048695880095E-2</v>
      </c>
      <c r="J197" s="1">
        <f t="shared" si="39"/>
        <v>6.7314018549843105E-2</v>
      </c>
      <c r="K197" s="1">
        <f t="shared" si="40"/>
        <v>2.2216423670076814E-3</v>
      </c>
      <c r="L197" s="1">
        <f t="shared" si="41"/>
        <v>0.28852498272827026</v>
      </c>
    </row>
    <row r="198" spans="1:12" x14ac:dyDescent="0.2">
      <c r="A198">
        <v>167</v>
      </c>
      <c r="B198" s="1">
        <f t="shared" si="33"/>
        <v>323984.86570459529</v>
      </c>
      <c r="C198" s="1">
        <f t="shared" si="34"/>
        <v>0.14437722236194325</v>
      </c>
      <c r="D198" s="1">
        <f t="shared" si="35"/>
        <v>1.0303647541122791</v>
      </c>
      <c r="E198" s="1">
        <f t="shared" si="36"/>
        <v>8113559.5510106441</v>
      </c>
      <c r="F198" s="1">
        <f t="shared" si="37"/>
        <v>62474.40854278193</v>
      </c>
      <c r="I198" s="1">
        <f t="shared" si="38"/>
        <v>3.0429456955001016E-2</v>
      </c>
      <c r="J198" s="1">
        <f t="shared" si="39"/>
        <v>5.6888464588473416E-2</v>
      </c>
      <c r="K198" s="1">
        <f t="shared" si="40"/>
        <v>1.8775561529277116E-3</v>
      </c>
      <c r="L198" s="1">
        <f t="shared" si="41"/>
        <v>0.24383846141918331</v>
      </c>
    </row>
    <row r="199" spans="1:12" x14ac:dyDescent="0.2">
      <c r="A199">
        <v>168</v>
      </c>
      <c r="B199" s="1">
        <f t="shared" si="33"/>
        <v>323984.83998803131</v>
      </c>
      <c r="C199" s="1">
        <f t="shared" si="34"/>
        <v>0.12201617131677348</v>
      </c>
      <c r="D199" s="1">
        <f t="shared" si="35"/>
        <v>0.87078265661501753</v>
      </c>
      <c r="E199" s="1">
        <f t="shared" si="36"/>
        <v>8113559.7570835948</v>
      </c>
      <c r="F199" s="1">
        <f t="shared" si="37"/>
        <v>62474.410129543649</v>
      </c>
      <c r="I199" s="1">
        <f t="shared" si="38"/>
        <v>2.5716564001357321E-2</v>
      </c>
      <c r="J199" s="1">
        <f t="shared" si="39"/>
        <v>4.8077615046527106E-2</v>
      </c>
      <c r="K199" s="1">
        <f t="shared" si="40"/>
        <v>1.58676172133291E-3</v>
      </c>
      <c r="L199" s="1">
        <f t="shared" si="41"/>
        <v>0.20607295082245583</v>
      </c>
    </row>
    <row r="200" spans="1:12" x14ac:dyDescent="0.2">
      <c r="A200">
        <v>169</v>
      </c>
      <c r="B200" s="1">
        <f t="shared" si="33"/>
        <v>323984.8182544306</v>
      </c>
      <c r="C200" s="1">
        <f t="shared" si="34"/>
        <v>0.10311838697371123</v>
      </c>
      <c r="D200" s="1">
        <f t="shared" si="35"/>
        <v>0.73591650504931239</v>
      </c>
      <c r="E200" s="1">
        <f t="shared" si="36"/>
        <v>8113559.9312401265</v>
      </c>
      <c r="F200" s="1">
        <f t="shared" si="37"/>
        <v>62474.411470548941</v>
      </c>
      <c r="I200" s="1">
        <f t="shared" si="38"/>
        <v>2.173360070542333E-2</v>
      </c>
      <c r="J200" s="1">
        <f t="shared" si="39"/>
        <v>4.0631385048485569E-2</v>
      </c>
      <c r="K200" s="1">
        <f t="shared" si="40"/>
        <v>1.3410052911871271E-3</v>
      </c>
      <c r="L200" s="1">
        <f t="shared" si="41"/>
        <v>0.17415653132300352</v>
      </c>
    </row>
    <row r="201" spans="1:12" x14ac:dyDescent="0.2">
      <c r="A201">
        <v>170</v>
      </c>
      <c r="B201" s="1">
        <f t="shared" si="33"/>
        <v>323984.79988691455</v>
      </c>
      <c r="C201" s="1">
        <f t="shared" si="34"/>
        <v>8.714748014017043E-2</v>
      </c>
      <c r="D201" s="1">
        <f t="shared" si="35"/>
        <v>0.62193831548391976</v>
      </c>
      <c r="E201" s="1">
        <f t="shared" si="36"/>
        <v>8113560.0784234274</v>
      </c>
      <c r="F201" s="1">
        <f t="shared" si="37"/>
        <v>62474.412603860357</v>
      </c>
      <c r="I201" s="1">
        <f t="shared" si="38"/>
        <v>1.8367516028705046E-2</v>
      </c>
      <c r="J201" s="1">
        <f t="shared" si="39"/>
        <v>3.4338422862245845E-2</v>
      </c>
      <c r="K201" s="1">
        <f t="shared" si="40"/>
        <v>1.1333114177759411E-3</v>
      </c>
      <c r="L201" s="1">
        <f t="shared" si="41"/>
        <v>0.14718330100986249</v>
      </c>
    </row>
    <row r="202" spans="1:12" x14ac:dyDescent="0.2">
      <c r="A202">
        <v>171</v>
      </c>
      <c r="B202" s="1">
        <f t="shared" si="33"/>
        <v>323984.78436414636</v>
      </c>
      <c r="C202" s="1">
        <f t="shared" si="34"/>
        <v>7.3650137467070803E-2</v>
      </c>
      <c r="D202" s="1">
        <f t="shared" si="35"/>
        <v>0.52561297826796738</v>
      </c>
      <c r="E202" s="1">
        <f t="shared" si="36"/>
        <v>8113560.2028110903</v>
      </c>
      <c r="F202" s="1">
        <f t="shared" si="37"/>
        <v>62474.413561645364</v>
      </c>
      <c r="I202" s="1">
        <f t="shared" si="38"/>
        <v>1.5522768213577117E-2</v>
      </c>
      <c r="J202" s="1">
        <f t="shared" si="39"/>
        <v>2.9020110886676755E-2</v>
      </c>
      <c r="K202" s="1">
        <f t="shared" si="40"/>
        <v>9.5778500584523657E-4</v>
      </c>
      <c r="L202" s="1">
        <f t="shared" si="41"/>
        <v>0.12438766309678395</v>
      </c>
    </row>
    <row r="203" spans="1:12" x14ac:dyDescent="0.2">
      <c r="A203">
        <v>172</v>
      </c>
      <c r="B203" s="1">
        <f t="shared" si="33"/>
        <v>323984.77124553343</v>
      </c>
      <c r="C203" s="1">
        <f t="shared" si="34"/>
        <v>6.2243254643923246E-2</v>
      </c>
      <c r="D203" s="1">
        <f t="shared" si="35"/>
        <v>0.44420643440437579</v>
      </c>
      <c r="E203" s="1">
        <f t="shared" si="36"/>
        <v>8113560.3079336863</v>
      </c>
      <c r="F203" s="1">
        <f t="shared" si="37"/>
        <v>62474.414371089348</v>
      </c>
      <c r="I203" s="1">
        <f t="shared" si="38"/>
        <v>1.3118612953387027E-2</v>
      </c>
      <c r="J203" s="1">
        <f t="shared" si="39"/>
        <v>2.4525495776534578E-2</v>
      </c>
      <c r="K203" s="1">
        <f t="shared" si="40"/>
        <v>8.0944398653266976E-4</v>
      </c>
      <c r="L203" s="1">
        <f t="shared" si="41"/>
        <v>0.10512259565359348</v>
      </c>
    </row>
    <row r="204" spans="1:12" x14ac:dyDescent="0.2">
      <c r="A204">
        <v>173</v>
      </c>
      <c r="B204" s="1">
        <f t="shared" si="33"/>
        <v>323984.76015872188</v>
      </c>
      <c r="C204" s="1">
        <f t="shared" si="34"/>
        <v>5.2603062417785895E-2</v>
      </c>
      <c r="D204" s="1">
        <f t="shared" si="35"/>
        <v>0.37540807341094434</v>
      </c>
      <c r="E204" s="1">
        <f t="shared" si="36"/>
        <v>8113560.3967749728</v>
      </c>
      <c r="F204" s="1">
        <f t="shared" si="37"/>
        <v>62474.415055167257</v>
      </c>
      <c r="I204" s="1">
        <f t="shared" si="38"/>
        <v>1.108681157028909E-2</v>
      </c>
      <c r="J204" s="1">
        <f t="shared" si="39"/>
        <v>2.0727003796426443E-2</v>
      </c>
      <c r="K204" s="1">
        <f t="shared" si="40"/>
        <v>6.8407790898273885E-4</v>
      </c>
      <c r="L204" s="1">
        <f t="shared" si="41"/>
        <v>8.884128688087517E-2</v>
      </c>
    </row>
    <row r="205" spans="1:12" x14ac:dyDescent="0.2">
      <c r="A205">
        <v>174</v>
      </c>
      <c r="B205" s="1">
        <f t="shared" si="33"/>
        <v>323984.75078902772</v>
      </c>
      <c r="C205" s="1">
        <f t="shared" si="34"/>
        <v>4.4455936782554661E-2</v>
      </c>
      <c r="D205" s="1">
        <f t="shared" si="35"/>
        <v>0.31726515008082534</v>
      </c>
      <c r="E205" s="1">
        <f t="shared" si="36"/>
        <v>8113560.4718565876</v>
      </c>
      <c r="F205" s="1">
        <f t="shared" si="37"/>
        <v>62474.415633295692</v>
      </c>
      <c r="I205" s="1">
        <f t="shared" si="38"/>
        <v>9.3696941498914756E-3</v>
      </c>
      <c r="J205" s="1">
        <f t="shared" si="39"/>
        <v>1.7516819785122702E-2</v>
      </c>
      <c r="K205" s="1">
        <f t="shared" si="40"/>
        <v>5.7812843305285434E-4</v>
      </c>
      <c r="L205" s="1">
        <f t="shared" si="41"/>
        <v>7.508161468218888E-2</v>
      </c>
    </row>
    <row r="206" spans="1:12" x14ac:dyDescent="0.2">
      <c r="A206">
        <v>175</v>
      </c>
      <c r="B206" s="1">
        <f t="shared" si="33"/>
        <v>323984.74287050508</v>
      </c>
      <c r="C206" s="1">
        <f t="shared" si="34"/>
        <v>3.757063249092351E-2</v>
      </c>
      <c r="D206" s="1">
        <f t="shared" si="35"/>
        <v>0.2681273586821265</v>
      </c>
      <c r="E206" s="1">
        <f t="shared" si="36"/>
        <v>8113560.5353096174</v>
      </c>
      <c r="F206" s="1">
        <f t="shared" si="37"/>
        <v>62474.416121884024</v>
      </c>
      <c r="I206" s="1">
        <f t="shared" si="38"/>
        <v>7.918522656959557E-3</v>
      </c>
      <c r="J206" s="1">
        <f t="shared" si="39"/>
        <v>1.4803826948590703E-2</v>
      </c>
      <c r="K206" s="1">
        <f t="shared" si="40"/>
        <v>4.8858833112447103E-4</v>
      </c>
      <c r="L206" s="1">
        <f t="shared" si="41"/>
        <v>6.3453030016165077E-2</v>
      </c>
    </row>
    <row r="207" spans="1:12" x14ac:dyDescent="0.2">
      <c r="A207">
        <v>176</v>
      </c>
      <c r="B207" s="1">
        <f t="shared" si="33"/>
        <v>323984.73617839749</v>
      </c>
      <c r="C207" s="1">
        <f t="shared" si="34"/>
        <v>3.1751719442556954E-2</v>
      </c>
      <c r="D207" s="1">
        <f t="shared" si="35"/>
        <v>0.22659999143280823</v>
      </c>
      <c r="E207" s="1">
        <f t="shared" si="36"/>
        <v>8113560.5889350893</v>
      </c>
      <c r="F207" s="1">
        <f t="shared" si="37"/>
        <v>62474.416534800155</v>
      </c>
      <c r="I207" s="1">
        <f t="shared" si="38"/>
        <v>6.6921075711109746E-3</v>
      </c>
      <c r="J207" s="1">
        <f t="shared" si="39"/>
        <v>1.2511020619477529E-2</v>
      </c>
      <c r="K207" s="1">
        <f t="shared" si="40"/>
        <v>4.1291613237047481E-4</v>
      </c>
      <c r="L207" s="1">
        <f t="shared" si="41"/>
        <v>5.3625471736425304E-2</v>
      </c>
    </row>
    <row r="208" spans="1:12" x14ac:dyDescent="0.2">
      <c r="A208">
        <v>177</v>
      </c>
      <c r="B208" s="1">
        <f t="shared" si="33"/>
        <v>323984.73052275873</v>
      </c>
      <c r="C208" s="1">
        <f t="shared" si="34"/>
        <v>2.6834035645541005E-2</v>
      </c>
      <c r="D208" s="1">
        <f t="shared" si="35"/>
        <v>0.19150435173381153</v>
      </c>
      <c r="E208" s="1">
        <f t="shared" si="36"/>
        <v>8113560.6342550879</v>
      </c>
      <c r="F208" s="1">
        <f t="shared" si="37"/>
        <v>62474.416883764141</v>
      </c>
      <c r="I208" s="1">
        <f t="shared" si="38"/>
        <v>5.6556387773555204E-3</v>
      </c>
      <c r="J208" s="1">
        <f t="shared" si="39"/>
        <v>1.0573322574371467E-2</v>
      </c>
      <c r="K208" s="1">
        <f t="shared" si="40"/>
        <v>3.4896398680652472E-4</v>
      </c>
      <c r="L208" s="1">
        <f t="shared" si="41"/>
        <v>4.531999828656165E-2</v>
      </c>
    </row>
    <row r="209" spans="1:12" x14ac:dyDescent="0.2">
      <c r="A209">
        <v>178</v>
      </c>
      <c r="B209" s="1">
        <f t="shared" si="33"/>
        <v>323984.72574306122</v>
      </c>
      <c r="C209" s="1">
        <f t="shared" si="34"/>
        <v>2.2677999303310541E-2</v>
      </c>
      <c r="D209" s="1">
        <f t="shared" si="35"/>
        <v>0.16184429855534432</v>
      </c>
      <c r="E209" s="1">
        <f t="shared" si="36"/>
        <v>8113560.6725559579</v>
      </c>
      <c r="F209" s="1">
        <f t="shared" si="37"/>
        <v>62474.417178680844</v>
      </c>
      <c r="I209" s="1">
        <f t="shared" si="38"/>
        <v>4.7796975277346939E-3</v>
      </c>
      <c r="J209" s="1">
        <f t="shared" si="39"/>
        <v>8.935733869965155E-3</v>
      </c>
      <c r="K209" s="1">
        <f t="shared" si="40"/>
        <v>2.9491670167006981E-4</v>
      </c>
      <c r="L209" s="1">
        <f t="shared" si="41"/>
        <v>3.8300870346762307E-2</v>
      </c>
    </row>
    <row r="210" spans="1:12" x14ac:dyDescent="0.2">
      <c r="A210">
        <v>179</v>
      </c>
      <c r="B210" s="1">
        <f t="shared" si="33"/>
        <v>323984.72170363978</v>
      </c>
      <c r="C210" s="1">
        <f t="shared" si="34"/>
        <v>1.9165646965129776E-2</v>
      </c>
      <c r="D210" s="1">
        <f t="shared" si="35"/>
        <v>0.13677797239250264</v>
      </c>
      <c r="E210" s="1">
        <f t="shared" si="36"/>
        <v>8113560.7049248172</v>
      </c>
      <c r="F210" s="1">
        <f t="shared" si="37"/>
        <v>62474.417427921064</v>
      </c>
      <c r="I210" s="1">
        <f t="shared" si="38"/>
        <v>4.0394214298216432E-3</v>
      </c>
      <c r="J210" s="1">
        <f t="shared" si="39"/>
        <v>7.5517737680024103E-3</v>
      </c>
      <c r="K210" s="1">
        <f t="shared" si="40"/>
        <v>2.4924021977523026E-4</v>
      </c>
      <c r="L210" s="1">
        <f t="shared" si="41"/>
        <v>3.2368859711068863E-2</v>
      </c>
    </row>
    <row r="211" spans="1:12" x14ac:dyDescent="0.2">
      <c r="A211">
        <v>180</v>
      </c>
      <c r="B211" s="1">
        <f t="shared" si="33"/>
        <v>323984.71828984102</v>
      </c>
      <c r="C211" s="1">
        <f t="shared" si="34"/>
        <v>1.6197285287077787E-2</v>
      </c>
      <c r="D211" s="1">
        <f t="shared" si="35"/>
        <v>0.11559390027590588</v>
      </c>
      <c r="E211" s="1">
        <f t="shared" si="36"/>
        <v>8113560.7322804118</v>
      </c>
      <c r="F211" s="1">
        <f t="shared" si="37"/>
        <v>62474.417638559142</v>
      </c>
      <c r="I211" s="1">
        <f t="shared" si="38"/>
        <v>3.4137987613362271E-3</v>
      </c>
      <c r="J211" s="1">
        <f t="shared" si="39"/>
        <v>6.3821604393882155E-3</v>
      </c>
      <c r="K211" s="1">
        <f t="shared" si="40"/>
        <v>2.1063807748445407E-4</v>
      </c>
      <c r="L211" s="1">
        <f t="shared" si="41"/>
        <v>2.7355594478500528E-2</v>
      </c>
    </row>
  </sheetData>
  <mergeCells count="2">
    <mergeCell ref="A2:N2"/>
    <mergeCell ref="P2:V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beta</vt:lpstr>
      <vt:lpstr>delta</vt:lpstr>
      <vt:lpstr>gamma</vt:lpstr>
      <vt:lpstr>lambda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Lily Popova Zhuhadar</dc:creator>
  <cp:keywords/>
  <dc:description/>
  <cp:lastModifiedBy>Microsoft Office User</cp:lastModifiedBy>
  <dcterms:created xsi:type="dcterms:W3CDTF">2020-04-26T00:47:23Z</dcterms:created>
  <dcterms:modified xsi:type="dcterms:W3CDTF">2022-10-15T04:38:39Z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c8cef-6f2b-4af1-b4ac-d815ff795cd6_Enabled">
    <vt:lpwstr>true</vt:lpwstr>
  </property>
  <property fmtid="{D5CDD505-2E9C-101B-9397-08002B2CF9AE}" pid="3" name="MSIP_Label_792c8cef-6f2b-4af1-b4ac-d815ff795cd6_SetDate">
    <vt:lpwstr>2022-10-15T04:36:11Z</vt:lpwstr>
  </property>
  <property fmtid="{D5CDD505-2E9C-101B-9397-08002B2CF9AE}" pid="4" name="MSIP_Label_792c8cef-6f2b-4af1-b4ac-d815ff795cd6_Method">
    <vt:lpwstr>Standard</vt:lpwstr>
  </property>
  <property fmtid="{D5CDD505-2E9C-101B-9397-08002B2CF9AE}" pid="5" name="MSIP_Label_792c8cef-6f2b-4af1-b4ac-d815ff795cd6_Name">
    <vt:lpwstr>VUMC General</vt:lpwstr>
  </property>
  <property fmtid="{D5CDD505-2E9C-101B-9397-08002B2CF9AE}" pid="6" name="MSIP_Label_792c8cef-6f2b-4af1-b4ac-d815ff795cd6_SiteId">
    <vt:lpwstr>ef575030-1424-4ed8-b83c-12c533d879ab</vt:lpwstr>
  </property>
  <property fmtid="{D5CDD505-2E9C-101B-9397-08002B2CF9AE}" pid="7" name="MSIP_Label_792c8cef-6f2b-4af1-b4ac-d815ff795cd6_ActionId">
    <vt:lpwstr>b6a68f7f-a2fb-4c2c-9a51-253e5c244ab2</vt:lpwstr>
  </property>
  <property fmtid="{D5CDD505-2E9C-101B-9397-08002B2CF9AE}" pid="8" name="MSIP_Label_792c8cef-6f2b-4af1-b4ac-d815ff795cd6_ContentBits">
    <vt:lpwstr>0</vt:lpwstr>
  </property>
</Properties>
</file>